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0" yWindow="0" windowWidth="28800" windowHeight="12135"/>
  </bookViews>
  <sheets>
    <sheet name="Cuadro 1" sheetId="1" r:id="rId1"/>
  </sheets>
  <definedNames>
    <definedName name="_xlnm._FilterDatabase" localSheetId="0" hidden="1">'Cuadro 1'!#REF!</definedName>
    <definedName name="_xlnm.Print_Area" localSheetId="0">'Cuadro 1'!$A$1:$F$730</definedName>
    <definedName name="_xlnm.Print_Titles" localSheetId="0">'Cuadro 1'!$1:$3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6" i="1" l="1"/>
  <c r="B721" i="1"/>
  <c r="B715" i="1"/>
  <c r="B710" i="1"/>
  <c r="B703" i="1"/>
  <c r="B691" i="1"/>
  <c r="B685" i="1"/>
  <c r="B668" i="1"/>
  <c r="B659" i="1"/>
  <c r="B650" i="1"/>
  <c r="B649" i="1"/>
  <c r="B646" i="1"/>
  <c r="B642" i="1"/>
  <c r="B641" i="1"/>
  <c r="B636" i="1"/>
  <c r="B635" i="1"/>
  <c r="B629" i="1"/>
  <c r="B616" i="1"/>
  <c r="B599" i="1"/>
  <c r="B590" i="1"/>
  <c r="B583" i="1"/>
  <c r="B577" i="1"/>
  <c r="B568" i="1"/>
  <c r="B554" i="1"/>
  <c r="B546" i="1"/>
  <c r="B517" i="1" s="1"/>
  <c r="B537" i="1"/>
  <c r="B524" i="1"/>
  <c r="B518" i="1"/>
  <c r="B507" i="1"/>
  <c r="B489" i="1"/>
  <c r="B478" i="1"/>
  <c r="B464" i="1"/>
  <c r="B456" i="1"/>
  <c r="B455" i="1"/>
  <c r="B453" i="1"/>
  <c r="B439" i="1"/>
  <c r="B433" i="1"/>
  <c r="B425" i="1"/>
  <c r="B419" i="1"/>
  <c r="B418" i="1"/>
  <c r="B406" i="1"/>
  <c r="B400" i="1"/>
  <c r="B394" i="1"/>
  <c r="B382" i="1"/>
  <c r="B368" i="1"/>
  <c r="B346" i="1"/>
  <c r="B335" i="1"/>
  <c r="B334" i="1"/>
  <c r="B328" i="1"/>
  <c r="B319" i="1"/>
  <c r="B312" i="1"/>
  <c r="B303" i="1"/>
  <c r="B293" i="1"/>
  <c r="B285" i="1"/>
  <c r="B281" i="1"/>
  <c r="B280" i="1"/>
  <c r="B272" i="1"/>
  <c r="B262" i="1"/>
  <c r="B251" i="1"/>
  <c r="B250" i="1"/>
  <c r="B248" i="1"/>
  <c r="B238" i="1"/>
  <c r="B232" i="1"/>
  <c r="B226" i="1"/>
  <c r="B219" i="1"/>
  <c r="B214" i="1"/>
  <c r="B208" i="1"/>
  <c r="B200" i="1"/>
  <c r="B187" i="1"/>
  <c r="B173" i="1"/>
  <c r="B171" i="1"/>
  <c r="B165" i="1"/>
  <c r="B157" i="1"/>
  <c r="B147" i="1"/>
  <c r="B142" i="1"/>
  <c r="B135" i="1"/>
  <c r="B6" i="1"/>
  <c r="D6" i="1" l="1"/>
  <c r="C12" i="1"/>
  <c r="B12" i="1"/>
  <c r="D721" i="1"/>
  <c r="E721" i="1"/>
  <c r="E715" i="1"/>
  <c r="E710" i="1"/>
  <c r="F721" i="1"/>
  <c r="C721" i="1"/>
  <c r="F715" i="1"/>
  <c r="D715" i="1"/>
  <c r="C715" i="1"/>
  <c r="F710" i="1"/>
  <c r="D710" i="1"/>
  <c r="C710" i="1"/>
  <c r="F703" i="1"/>
  <c r="E703" i="1"/>
  <c r="D703" i="1"/>
  <c r="C703" i="1"/>
  <c r="F691" i="1"/>
  <c r="E691" i="1"/>
  <c r="D691" i="1"/>
  <c r="C691" i="1"/>
  <c r="F685" i="1"/>
  <c r="E685" i="1"/>
  <c r="D685" i="1"/>
  <c r="C685" i="1"/>
  <c r="F668" i="1"/>
  <c r="E668" i="1"/>
  <c r="D668" i="1"/>
  <c r="C668" i="1"/>
  <c r="F659" i="1"/>
  <c r="E659" i="1"/>
  <c r="D659" i="1"/>
  <c r="C659" i="1"/>
  <c r="F650" i="1"/>
  <c r="E650" i="1"/>
  <c r="D650" i="1"/>
  <c r="C650" i="1"/>
  <c r="F649" i="1"/>
  <c r="E649" i="1"/>
  <c r="D649" i="1"/>
  <c r="F646" i="1"/>
  <c r="E646" i="1"/>
  <c r="D646" i="1"/>
  <c r="C646" i="1"/>
  <c r="F642" i="1"/>
  <c r="E642" i="1"/>
  <c r="D642" i="1"/>
  <c r="C642" i="1"/>
  <c r="F641" i="1"/>
  <c r="E641" i="1"/>
  <c r="D641" i="1"/>
  <c r="C641" i="1"/>
  <c r="F636" i="1"/>
  <c r="E636" i="1"/>
  <c r="D636" i="1"/>
  <c r="D635" i="1" s="1"/>
  <c r="C636" i="1"/>
  <c r="C635" i="1" s="1"/>
  <c r="F635" i="1"/>
  <c r="E635" i="1"/>
  <c r="F629" i="1"/>
  <c r="E629" i="1"/>
  <c r="D629" i="1"/>
  <c r="C629" i="1"/>
  <c r="F616" i="1"/>
  <c r="E616" i="1"/>
  <c r="D616" i="1"/>
  <c r="C616" i="1"/>
  <c r="F599" i="1"/>
  <c r="E599" i="1"/>
  <c r="D599" i="1"/>
  <c r="C599" i="1"/>
  <c r="F590" i="1"/>
  <c r="E590" i="1"/>
  <c r="D590" i="1"/>
  <c r="C590" i="1"/>
  <c r="F583" i="1"/>
  <c r="E583" i="1"/>
  <c r="D583" i="1"/>
  <c r="C583" i="1"/>
  <c r="F577" i="1"/>
  <c r="E577" i="1"/>
  <c r="D577" i="1"/>
  <c r="C577" i="1"/>
  <c r="F568" i="1"/>
  <c r="E568" i="1"/>
  <c r="D568" i="1"/>
  <c r="C568" i="1"/>
  <c r="F554" i="1"/>
  <c r="E554" i="1"/>
  <c r="D554" i="1"/>
  <c r="C554" i="1"/>
  <c r="F546" i="1"/>
  <c r="E546" i="1"/>
  <c r="D546" i="1"/>
  <c r="C546" i="1"/>
  <c r="F537" i="1"/>
  <c r="E537" i="1"/>
  <c r="D537" i="1"/>
  <c r="C537" i="1"/>
  <c r="F524" i="1"/>
  <c r="E524" i="1"/>
  <c r="D524" i="1"/>
  <c r="C524" i="1"/>
  <c r="F518" i="1"/>
  <c r="E518" i="1"/>
  <c r="D518" i="1"/>
  <c r="C518" i="1"/>
  <c r="F507" i="1"/>
  <c r="E507" i="1"/>
  <c r="D507" i="1"/>
  <c r="C507" i="1"/>
  <c r="F489" i="1"/>
  <c r="E489" i="1"/>
  <c r="D489" i="1"/>
  <c r="C489" i="1"/>
  <c r="F478" i="1"/>
  <c r="F455" i="1" s="1"/>
  <c r="E478" i="1"/>
  <c r="E455" i="1" s="1"/>
  <c r="D478" i="1"/>
  <c r="D455" i="1" s="1"/>
  <c r="C478" i="1"/>
  <c r="F464" i="1"/>
  <c r="E464" i="1"/>
  <c r="D464" i="1"/>
  <c r="C464" i="1"/>
  <c r="F456" i="1"/>
  <c r="E456" i="1"/>
  <c r="D456" i="1"/>
  <c r="C456" i="1"/>
  <c r="F453" i="1"/>
  <c r="E453" i="1"/>
  <c r="D453" i="1"/>
  <c r="C453" i="1"/>
  <c r="F439" i="1"/>
  <c r="E439" i="1"/>
  <c r="D439" i="1"/>
  <c r="C439" i="1"/>
  <c r="F433" i="1"/>
  <c r="E433" i="1"/>
  <c r="D433" i="1"/>
  <c r="C433" i="1"/>
  <c r="F425" i="1"/>
  <c r="E425" i="1"/>
  <c r="D425" i="1"/>
  <c r="C425" i="1"/>
  <c r="F419" i="1"/>
  <c r="E419" i="1"/>
  <c r="D419" i="1"/>
  <c r="C419" i="1"/>
  <c r="F406" i="1"/>
  <c r="E406" i="1"/>
  <c r="D406" i="1"/>
  <c r="C406" i="1"/>
  <c r="F400" i="1"/>
  <c r="E400" i="1"/>
  <c r="D400" i="1"/>
  <c r="C400" i="1"/>
  <c r="F394" i="1"/>
  <c r="E394" i="1"/>
  <c r="D394" i="1"/>
  <c r="C394" i="1"/>
  <c r="F382" i="1"/>
  <c r="E382" i="1"/>
  <c r="D382" i="1"/>
  <c r="C382" i="1"/>
  <c r="F368" i="1"/>
  <c r="E368" i="1"/>
  <c r="D368" i="1"/>
  <c r="C368" i="1"/>
  <c r="F346" i="1"/>
  <c r="E346" i="1"/>
  <c r="D346" i="1"/>
  <c r="C346" i="1"/>
  <c r="F335" i="1"/>
  <c r="E335" i="1"/>
  <c r="D335" i="1"/>
  <c r="D334" i="1" s="1"/>
  <c r="C335" i="1"/>
  <c r="C334" i="1" s="1"/>
  <c r="F328" i="1"/>
  <c r="E328" i="1"/>
  <c r="D328" i="1"/>
  <c r="C328" i="1"/>
  <c r="F319" i="1"/>
  <c r="E319" i="1"/>
  <c r="D319" i="1"/>
  <c r="C319" i="1"/>
  <c r="F312" i="1"/>
  <c r="E312" i="1"/>
  <c r="D312" i="1"/>
  <c r="C312" i="1"/>
  <c r="F303" i="1"/>
  <c r="E303" i="1"/>
  <c r="D303" i="1"/>
  <c r="C303" i="1"/>
  <c r="F293" i="1"/>
  <c r="E293" i="1"/>
  <c r="D293" i="1"/>
  <c r="C293" i="1"/>
  <c r="F285" i="1"/>
  <c r="E285" i="1"/>
  <c r="D285" i="1"/>
  <c r="C285" i="1"/>
  <c r="F281" i="1"/>
  <c r="E281" i="1"/>
  <c r="D281" i="1"/>
  <c r="C281" i="1"/>
  <c r="F272" i="1"/>
  <c r="E272" i="1"/>
  <c r="D272" i="1"/>
  <c r="C272" i="1"/>
  <c r="F262" i="1"/>
  <c r="F250" i="1" s="1"/>
  <c r="E262" i="1"/>
  <c r="E250" i="1" s="1"/>
  <c r="D262" i="1"/>
  <c r="D250" i="1" s="1"/>
  <c r="C262" i="1"/>
  <c r="C250" i="1" s="1"/>
  <c r="F251" i="1"/>
  <c r="E251" i="1"/>
  <c r="D251" i="1"/>
  <c r="C251" i="1"/>
  <c r="F248" i="1"/>
  <c r="E248" i="1"/>
  <c r="D248" i="1"/>
  <c r="C248" i="1"/>
  <c r="F238" i="1"/>
  <c r="E238" i="1"/>
  <c r="D238" i="1"/>
  <c r="C238" i="1"/>
  <c r="F232" i="1"/>
  <c r="E232" i="1"/>
  <c r="D232" i="1"/>
  <c r="C232" i="1"/>
  <c r="F226" i="1"/>
  <c r="E226" i="1"/>
  <c r="D226" i="1"/>
  <c r="C226" i="1"/>
  <c r="F219" i="1"/>
  <c r="E219" i="1"/>
  <c r="D219" i="1"/>
  <c r="C219" i="1"/>
  <c r="F214" i="1"/>
  <c r="E214" i="1"/>
  <c r="D214" i="1"/>
  <c r="C214" i="1"/>
  <c r="F208" i="1"/>
  <c r="E208" i="1"/>
  <c r="D208" i="1"/>
  <c r="C208" i="1"/>
  <c r="F200" i="1"/>
  <c r="E200" i="1"/>
  <c r="D200" i="1"/>
  <c r="C200" i="1"/>
  <c r="F187" i="1"/>
  <c r="E187" i="1"/>
  <c r="D187" i="1"/>
  <c r="C187" i="1"/>
  <c r="F173" i="1"/>
  <c r="E173" i="1"/>
  <c r="D173" i="1"/>
  <c r="C173" i="1"/>
  <c r="F171" i="1"/>
  <c r="E171" i="1"/>
  <c r="D171" i="1"/>
  <c r="C171" i="1"/>
  <c r="F165" i="1"/>
  <c r="E165" i="1"/>
  <c r="D165" i="1"/>
  <c r="C165" i="1"/>
  <c r="F157" i="1"/>
  <c r="E157" i="1"/>
  <c r="D157" i="1"/>
  <c r="C157" i="1"/>
  <c r="F147" i="1"/>
  <c r="E147" i="1"/>
  <c r="D147" i="1"/>
  <c r="C147" i="1"/>
  <c r="F142" i="1"/>
  <c r="E142" i="1"/>
  <c r="D142" i="1"/>
  <c r="C142" i="1"/>
  <c r="F135" i="1"/>
  <c r="E135" i="1"/>
  <c r="D135" i="1"/>
  <c r="C135" i="1"/>
  <c r="F129" i="1"/>
  <c r="E129" i="1"/>
  <c r="D129" i="1"/>
  <c r="C129" i="1"/>
  <c r="B129" i="1"/>
  <c r="F123" i="1"/>
  <c r="E123" i="1"/>
  <c r="E102" i="1" s="1"/>
  <c r="D123" i="1"/>
  <c r="D102" i="1" s="1"/>
  <c r="C123" i="1"/>
  <c r="C102" i="1" s="1"/>
  <c r="B123" i="1"/>
  <c r="B102" i="1" s="1"/>
  <c r="F115" i="1"/>
  <c r="E115" i="1"/>
  <c r="D115" i="1"/>
  <c r="C115" i="1"/>
  <c r="B115" i="1"/>
  <c r="F103" i="1"/>
  <c r="E103" i="1"/>
  <c r="D103" i="1"/>
  <c r="C103" i="1"/>
  <c r="B103" i="1"/>
  <c r="F85" i="1"/>
  <c r="E85" i="1"/>
  <c r="D85" i="1"/>
  <c r="C85" i="1"/>
  <c r="B85" i="1"/>
  <c r="F79" i="1"/>
  <c r="E79" i="1"/>
  <c r="D79" i="1"/>
  <c r="C79" i="1"/>
  <c r="B79" i="1"/>
  <c r="F71" i="1"/>
  <c r="E71" i="1"/>
  <c r="D71" i="1"/>
  <c r="C71" i="1"/>
  <c r="B71" i="1"/>
  <c r="F63" i="1"/>
  <c r="E63" i="1"/>
  <c r="D63" i="1"/>
  <c r="C63" i="1"/>
  <c r="B63" i="1"/>
  <c r="F52" i="1"/>
  <c r="E52" i="1"/>
  <c r="D52" i="1"/>
  <c r="C52" i="1"/>
  <c r="B52" i="1"/>
  <c r="F45" i="1"/>
  <c r="E45" i="1"/>
  <c r="D45" i="1"/>
  <c r="C45" i="1"/>
  <c r="B45" i="1"/>
  <c r="B33" i="1"/>
  <c r="C33" i="1"/>
  <c r="D33" i="1"/>
  <c r="E33" i="1"/>
  <c r="F33" i="1"/>
  <c r="B26" i="1"/>
  <c r="C26" i="1"/>
  <c r="D26" i="1"/>
  <c r="E26" i="1"/>
  <c r="F26" i="1"/>
  <c r="F12" i="1"/>
  <c r="D12" i="1"/>
  <c r="E12" i="1"/>
  <c r="C6" i="1"/>
  <c r="E6" i="1"/>
  <c r="F6" i="1"/>
  <c r="B5" i="1" l="1"/>
  <c r="C146" i="1"/>
  <c r="E418" i="1"/>
  <c r="D517" i="1"/>
  <c r="D146" i="1"/>
  <c r="F517" i="1"/>
  <c r="E44" i="1"/>
  <c r="C418" i="1"/>
  <c r="E334" i="1"/>
  <c r="F334" i="1"/>
  <c r="C649" i="1"/>
  <c r="D418" i="1"/>
  <c r="F418" i="1"/>
  <c r="F102" i="1"/>
  <c r="C44" i="1"/>
  <c r="D44" i="1"/>
  <c r="F44" i="1"/>
  <c r="C280" i="1"/>
  <c r="C517" i="1"/>
  <c r="D280" i="1"/>
  <c r="E146" i="1"/>
  <c r="E517" i="1"/>
  <c r="E280" i="1"/>
  <c r="F146" i="1"/>
  <c r="C455" i="1"/>
  <c r="B44" i="1"/>
  <c r="F280" i="1"/>
  <c r="F5" i="1"/>
  <c r="E5" i="1"/>
  <c r="D5" i="1"/>
  <c r="C5" i="1"/>
  <c r="B4" i="1" l="1"/>
  <c r="C4" i="1"/>
  <c r="D4" i="1"/>
  <c r="E4" i="1"/>
  <c r="F4" i="1"/>
</calcChain>
</file>

<file path=xl/sharedStrings.xml><?xml version="1.0" encoding="utf-8"?>
<sst xmlns="http://schemas.openxmlformats.org/spreadsheetml/2006/main" count="734" uniqueCount="686">
  <si>
    <t>Explotaciones</t>
  </si>
  <si>
    <t>Sembrada</t>
  </si>
  <si>
    <t>Perdida</t>
  </si>
  <si>
    <t>Mecanizada</t>
  </si>
  <si>
    <t>Bocas del Toro</t>
  </si>
  <si>
    <t>Coclé</t>
  </si>
  <si>
    <t>Colón</t>
  </si>
  <si>
    <t>Chiriquí</t>
  </si>
  <si>
    <t>Darién</t>
  </si>
  <si>
    <t>Los Santos</t>
  </si>
  <si>
    <t>Panamá</t>
  </si>
  <si>
    <t>Veraguas</t>
  </si>
  <si>
    <t>Comarca Kuna Yala</t>
  </si>
  <si>
    <t>Comarca Emberá</t>
  </si>
  <si>
    <t>Comarca Ngäbe Buglé</t>
  </si>
  <si>
    <t>Provincia, comarca indígena, distrito y corregimiento</t>
  </si>
  <si>
    <t xml:space="preserve"> -   Cantidad nula o cero.</t>
  </si>
  <si>
    <t xml:space="preserve">   Bocas del Toro</t>
  </si>
  <si>
    <t xml:space="preserve">      Punta Laurel</t>
  </si>
  <si>
    <t xml:space="preserve">      Tierra Oscura</t>
  </si>
  <si>
    <t xml:space="preserve">      Bocas del Drago</t>
  </si>
  <si>
    <t xml:space="preserve">      San Cristóbal</t>
  </si>
  <si>
    <t xml:space="preserve">   Changuinola</t>
  </si>
  <si>
    <t xml:space="preserve">      Guabito</t>
  </si>
  <si>
    <t xml:space="preserve">      El Teribe</t>
  </si>
  <si>
    <t xml:space="preserve">      Las Tablas</t>
  </si>
  <si>
    <t xml:space="preserve">      Cochigró</t>
  </si>
  <si>
    <t xml:space="preserve">      La Gloria</t>
  </si>
  <si>
    <t xml:space="preserve">      Las Delicias</t>
  </si>
  <si>
    <t xml:space="preserve">      El Silencio</t>
  </si>
  <si>
    <t xml:space="preserve">      Finca 30</t>
  </si>
  <si>
    <t xml:space="preserve">      Finca 60</t>
  </si>
  <si>
    <t xml:space="preserve">      Barranco Adentro</t>
  </si>
  <si>
    <t xml:space="preserve">      Finca 4</t>
  </si>
  <si>
    <t xml:space="preserve">      Finca 51</t>
  </si>
  <si>
    <t xml:space="preserve">      La Mesa</t>
  </si>
  <si>
    <t xml:space="preserve">   Chiriquí Grande</t>
  </si>
  <si>
    <t xml:space="preserve">      Miramar</t>
  </si>
  <si>
    <t xml:space="preserve">      Punta Peña</t>
  </si>
  <si>
    <t xml:space="preserve">      Punta Robalo</t>
  </si>
  <si>
    <t xml:space="preserve">      Rambala</t>
  </si>
  <si>
    <t xml:space="preserve">      Bajo Cedro</t>
  </si>
  <si>
    <t xml:space="preserve">   Almirante</t>
  </si>
  <si>
    <t xml:space="preserve">      Barrio Francés</t>
  </si>
  <si>
    <t xml:space="preserve">      Barriada Guaymí</t>
  </si>
  <si>
    <t xml:space="preserve">      Nance del Risco</t>
  </si>
  <si>
    <t xml:space="preserve">      Valle de Agua Arriba</t>
  </si>
  <si>
    <t xml:space="preserve">      Valle del Risco</t>
  </si>
  <si>
    <t xml:space="preserve">      Bajo Culubre</t>
  </si>
  <si>
    <t xml:space="preserve">      Cauchero</t>
  </si>
  <si>
    <t xml:space="preserve">      Ceiba</t>
  </si>
  <si>
    <t xml:space="preserve">      Miraflores</t>
  </si>
  <si>
    <t xml:space="preserve">   Aguadulce</t>
  </si>
  <si>
    <t xml:space="preserve">      El Cristo</t>
  </si>
  <si>
    <t xml:space="preserve">      El Roble</t>
  </si>
  <si>
    <t xml:space="preserve">      Pocrí</t>
  </si>
  <si>
    <t xml:space="preserve">      Pueblos Unidos</t>
  </si>
  <si>
    <t xml:space="preserve">      El Hato de San Juan de Dios</t>
  </si>
  <si>
    <t xml:space="preserve">   Antón</t>
  </si>
  <si>
    <t xml:space="preserve">      Cabuya</t>
  </si>
  <si>
    <t xml:space="preserve">      El Chirú</t>
  </si>
  <si>
    <t xml:space="preserve">      El Retiro</t>
  </si>
  <si>
    <t xml:space="preserve">      El Valle</t>
  </si>
  <si>
    <t xml:space="preserve">      Juan Díaz</t>
  </si>
  <si>
    <t xml:space="preserve">      Río Hato</t>
  </si>
  <si>
    <t xml:space="preserve">      San Juan de Dios</t>
  </si>
  <si>
    <t xml:space="preserve">      Santa Rita</t>
  </si>
  <si>
    <t xml:space="preserve">      Caballero</t>
  </si>
  <si>
    <t xml:space="preserve">   La Pintada</t>
  </si>
  <si>
    <t xml:space="preserve">      El Harino</t>
  </si>
  <si>
    <t xml:space="preserve">      El Potrero</t>
  </si>
  <si>
    <t xml:space="preserve">      Llano Grande</t>
  </si>
  <si>
    <t xml:space="preserve">      Piedras Gordas</t>
  </si>
  <si>
    <t xml:space="preserve">      Las Lomas</t>
  </si>
  <si>
    <t xml:space="preserve">      Llano Norte</t>
  </si>
  <si>
    <t xml:space="preserve">   Natá</t>
  </si>
  <si>
    <t xml:space="preserve">      Capellanía</t>
  </si>
  <si>
    <t xml:space="preserve">      El Caño</t>
  </si>
  <si>
    <t xml:space="preserve">      Guzmán</t>
  </si>
  <si>
    <t xml:space="preserve">      Las Huacas</t>
  </si>
  <si>
    <t xml:space="preserve">      Toza</t>
  </si>
  <si>
    <t xml:space="preserve">      Villarreal</t>
  </si>
  <si>
    <t xml:space="preserve">   Olá</t>
  </si>
  <si>
    <t xml:space="preserve">      El Copé</t>
  </si>
  <si>
    <t xml:space="preserve">      El Palmar</t>
  </si>
  <si>
    <t xml:space="preserve">      El Picacho</t>
  </si>
  <si>
    <t xml:space="preserve">      La Pava</t>
  </si>
  <si>
    <t xml:space="preserve">   Penonomé</t>
  </si>
  <si>
    <t xml:space="preserve">      Cañaveral</t>
  </si>
  <si>
    <t xml:space="preserve">      Coclé</t>
  </si>
  <si>
    <t xml:space="preserve">      Chiguirí Arriba</t>
  </si>
  <si>
    <t xml:space="preserve">      El Coco</t>
  </si>
  <si>
    <t xml:space="preserve">      Pajonal</t>
  </si>
  <si>
    <t xml:space="preserve">      Río Grande</t>
  </si>
  <si>
    <t xml:space="preserve">      Río Indio</t>
  </si>
  <si>
    <t xml:space="preserve">      Toabré</t>
  </si>
  <si>
    <t xml:space="preserve">      Tulú</t>
  </si>
  <si>
    <t xml:space="preserve">      Boca de Tucué</t>
  </si>
  <si>
    <t xml:space="preserve">      Candelario Ovalle</t>
  </si>
  <si>
    <t xml:space="preserve">      General Victoriano Lorenzo</t>
  </si>
  <si>
    <t xml:space="preserve">      Las Minas</t>
  </si>
  <si>
    <t xml:space="preserve">      Riecito</t>
  </si>
  <si>
    <t xml:space="preserve">      San Miguel</t>
  </si>
  <si>
    <t xml:space="preserve">   Colón</t>
  </si>
  <si>
    <t xml:space="preserve">      Buena Vista</t>
  </si>
  <si>
    <t xml:space="preserve">      Cativá</t>
  </si>
  <si>
    <t xml:space="preserve">      Ciricito</t>
  </si>
  <si>
    <t xml:space="preserve">      Cristóbal</t>
  </si>
  <si>
    <t xml:space="preserve">      Escobal</t>
  </si>
  <si>
    <t xml:space="preserve">      Limón</t>
  </si>
  <si>
    <t xml:space="preserve">      Nueva Providencia</t>
  </si>
  <si>
    <t xml:space="preserve">      Puerto Pilón</t>
  </si>
  <si>
    <t xml:space="preserve">      Salamanca</t>
  </si>
  <si>
    <t xml:space="preserve">      San Juan</t>
  </si>
  <si>
    <t xml:space="preserve">      Cristóbal Este</t>
  </si>
  <si>
    <t xml:space="preserve">   Chagres</t>
  </si>
  <si>
    <t xml:space="preserve">      Achiote</t>
  </si>
  <si>
    <t xml:space="preserve">      El Guabo</t>
  </si>
  <si>
    <t xml:space="preserve">      La Encantada</t>
  </si>
  <si>
    <t xml:space="preserve">      Palmas Bellas</t>
  </si>
  <si>
    <t xml:space="preserve">      Piña</t>
  </si>
  <si>
    <t xml:space="preserve">      Salud</t>
  </si>
  <si>
    <t xml:space="preserve">   Donoso</t>
  </si>
  <si>
    <t xml:space="preserve">      Coclé Del Norte</t>
  </si>
  <si>
    <t xml:space="preserve">      El Guásimo</t>
  </si>
  <si>
    <t xml:space="preserve">      Gobea</t>
  </si>
  <si>
    <t xml:space="preserve">   Portobelo</t>
  </si>
  <si>
    <t xml:space="preserve">      Cacique</t>
  </si>
  <si>
    <t xml:space="preserve">      Puerto Lindo o Garrote</t>
  </si>
  <si>
    <t xml:space="preserve">      Isla Grande</t>
  </si>
  <si>
    <t xml:space="preserve">      María Chiquita</t>
  </si>
  <si>
    <t xml:space="preserve">   Santa Isabel</t>
  </si>
  <si>
    <t xml:space="preserve">      Cuango</t>
  </si>
  <si>
    <t xml:space="preserve">      Palmira</t>
  </si>
  <si>
    <t xml:space="preserve">      Playa Chiquita</t>
  </si>
  <si>
    <t xml:space="preserve">      Santa Isabel</t>
  </si>
  <si>
    <t xml:space="preserve">      Viento Frío</t>
  </si>
  <si>
    <t xml:space="preserve">   Omar Torrijos Herrera</t>
  </si>
  <si>
    <t xml:space="preserve">      San José del General</t>
  </si>
  <si>
    <t xml:space="preserve">      Nueva Esperanza</t>
  </si>
  <si>
    <t xml:space="preserve">      San Juan de Turbe</t>
  </si>
  <si>
    <t xml:space="preserve">   Alanje</t>
  </si>
  <si>
    <t xml:space="preserve">      Divalá</t>
  </si>
  <si>
    <t xml:space="preserve">      El Tejar</t>
  </si>
  <si>
    <t xml:space="preserve">      Guarumal</t>
  </si>
  <si>
    <t xml:space="preserve">      Palo Grande</t>
  </si>
  <si>
    <t xml:space="preserve">      Querévalo</t>
  </si>
  <si>
    <t xml:space="preserve">      Santo Tomás</t>
  </si>
  <si>
    <t xml:space="preserve">      Canta Gallo</t>
  </si>
  <si>
    <t xml:space="preserve">      Nuevo México</t>
  </si>
  <si>
    <t xml:space="preserve">   Barú</t>
  </si>
  <si>
    <t xml:space="preserve">      Limones</t>
  </si>
  <si>
    <t xml:space="preserve">      Progreso</t>
  </si>
  <si>
    <t xml:space="preserve">      Baco</t>
  </si>
  <si>
    <t xml:space="preserve">      Rodolfo Aguilar Delgado</t>
  </si>
  <si>
    <t xml:space="preserve">      Manaca</t>
  </si>
  <si>
    <t xml:space="preserve">   Boquerón</t>
  </si>
  <si>
    <t xml:space="preserve">      Bágala</t>
  </si>
  <si>
    <t xml:space="preserve">      Guayabal</t>
  </si>
  <si>
    <t xml:space="preserve">      Pedregal</t>
  </si>
  <si>
    <t xml:space="preserve">      Tijeras</t>
  </si>
  <si>
    <t xml:space="preserve">   Boquete</t>
  </si>
  <si>
    <t xml:space="preserve">      Caldera</t>
  </si>
  <si>
    <t xml:space="preserve">   Bugaba</t>
  </si>
  <si>
    <t xml:space="preserve">      Bugaba</t>
  </si>
  <si>
    <t xml:space="preserve">      Gómez</t>
  </si>
  <si>
    <t xml:space="preserve">      La Estrella</t>
  </si>
  <si>
    <t xml:space="preserve">      San Andrés</t>
  </si>
  <si>
    <t xml:space="preserve">      Santa Marta</t>
  </si>
  <si>
    <t xml:space="preserve">      Santa Rosa</t>
  </si>
  <si>
    <t xml:space="preserve">      Santo Domingo</t>
  </si>
  <si>
    <t xml:space="preserve">      Sortová</t>
  </si>
  <si>
    <t xml:space="preserve">      El Bongo</t>
  </si>
  <si>
    <t xml:space="preserve">      Solano</t>
  </si>
  <si>
    <t xml:space="preserve">      San Isidro</t>
  </si>
  <si>
    <t xml:space="preserve">   David</t>
  </si>
  <si>
    <t xml:space="preserve">      Bijagual</t>
  </si>
  <si>
    <t xml:space="preserve">      Cochea</t>
  </si>
  <si>
    <t xml:space="preserve">      Chiriquí</t>
  </si>
  <si>
    <t xml:space="preserve">      Guacá</t>
  </si>
  <si>
    <t xml:space="preserve">      San Carlos</t>
  </si>
  <si>
    <t xml:space="preserve">      San Pablo Nuevo</t>
  </si>
  <si>
    <t xml:space="preserve">      San Pablo Viejo</t>
  </si>
  <si>
    <t xml:space="preserve">      David Este</t>
  </si>
  <si>
    <t xml:space="preserve">      David Sur</t>
  </si>
  <si>
    <t xml:space="preserve">   Dolega</t>
  </si>
  <si>
    <t xml:space="preserve">      Dos Ríos</t>
  </si>
  <si>
    <t xml:space="preserve">      Los Anastacios</t>
  </si>
  <si>
    <t xml:space="preserve">      Potrerillos</t>
  </si>
  <si>
    <t xml:space="preserve">      Rovira</t>
  </si>
  <si>
    <t xml:space="preserve">      Tinajas</t>
  </si>
  <si>
    <t xml:space="preserve">      Los Algarrobos</t>
  </si>
  <si>
    <t xml:space="preserve">   Gualaca</t>
  </si>
  <si>
    <t xml:space="preserve">      Hornito</t>
  </si>
  <si>
    <t xml:space="preserve">      Los Ángeles</t>
  </si>
  <si>
    <t xml:space="preserve">      Paja de Sombrero</t>
  </si>
  <si>
    <t xml:space="preserve">      Rincón</t>
  </si>
  <si>
    <t xml:space="preserve">   Remedios</t>
  </si>
  <si>
    <t xml:space="preserve">      El Nancito</t>
  </si>
  <si>
    <t xml:space="preserve">      El Porvenir</t>
  </si>
  <si>
    <t xml:space="preserve">      El Puerto</t>
  </si>
  <si>
    <t xml:space="preserve">   Renacimiento</t>
  </si>
  <si>
    <t xml:space="preserve">      Breñón</t>
  </si>
  <si>
    <t xml:space="preserve">      Cañas Gordas</t>
  </si>
  <si>
    <t xml:space="preserve">      Plaza Caisán</t>
  </si>
  <si>
    <t xml:space="preserve">      Santa Cruz</t>
  </si>
  <si>
    <t xml:space="preserve">      Dominical</t>
  </si>
  <si>
    <t xml:space="preserve">   San Félix</t>
  </si>
  <si>
    <t xml:space="preserve">      Juay</t>
  </si>
  <si>
    <t xml:space="preserve">      Lajas Adentro</t>
  </si>
  <si>
    <t xml:space="preserve">      San Félix</t>
  </si>
  <si>
    <t xml:space="preserve">   San Lorenzo</t>
  </si>
  <si>
    <t xml:space="preserve">      Boca Chica</t>
  </si>
  <si>
    <t xml:space="preserve">      Boca del Monte</t>
  </si>
  <si>
    <t xml:space="preserve">      San Lorenzo</t>
  </si>
  <si>
    <t xml:space="preserve">   Tolé</t>
  </si>
  <si>
    <t xml:space="preserve">      Bella Vista</t>
  </si>
  <si>
    <t xml:space="preserve">      Cerro Viejo</t>
  </si>
  <si>
    <t xml:space="preserve">      Justo Fidel Palacios</t>
  </si>
  <si>
    <t xml:space="preserve">      Lajas de Tolé</t>
  </si>
  <si>
    <t xml:space="preserve">      Potrero de Caña</t>
  </si>
  <si>
    <t xml:space="preserve">      Quebrada de Piedra</t>
  </si>
  <si>
    <t xml:space="preserve">      Veladero</t>
  </si>
  <si>
    <t xml:space="preserve">      Volcán</t>
  </si>
  <si>
    <t xml:space="preserve">   Chepigana</t>
  </si>
  <si>
    <t xml:space="preserve">      Camogantí</t>
  </si>
  <si>
    <t xml:space="preserve">      Chepigana</t>
  </si>
  <si>
    <t xml:space="preserve">      Garachiné</t>
  </si>
  <si>
    <t xml:space="preserve">      Jaqué</t>
  </si>
  <si>
    <t xml:space="preserve">      Puerto Piña</t>
  </si>
  <si>
    <t xml:space="preserve">      Sambú</t>
  </si>
  <si>
    <t xml:space="preserve">      Setegantí</t>
  </si>
  <si>
    <t xml:space="preserve">      Taimatí</t>
  </si>
  <si>
    <t xml:space="preserve">      Tucutí</t>
  </si>
  <si>
    <t xml:space="preserve">   Pinogana</t>
  </si>
  <si>
    <t xml:space="preserve">      Boca de Cupé</t>
  </si>
  <si>
    <t xml:space="preserve">      Paya</t>
  </si>
  <si>
    <t xml:space="preserve">      Pinogana</t>
  </si>
  <si>
    <t xml:space="preserve">      Púcuro</t>
  </si>
  <si>
    <t xml:space="preserve">      Yape</t>
  </si>
  <si>
    <t xml:space="preserve">      Yaviza</t>
  </si>
  <si>
    <t xml:space="preserve">      Metetí</t>
  </si>
  <si>
    <t xml:space="preserve">      Comarca Kuna de Wargandí</t>
  </si>
  <si>
    <t xml:space="preserve">   Santa Fe</t>
  </si>
  <si>
    <t xml:space="preserve">      Río Congo</t>
  </si>
  <si>
    <t xml:space="preserve">      Río Iglesias</t>
  </si>
  <si>
    <t xml:space="preserve">      Agua Fría</t>
  </si>
  <si>
    <t xml:space="preserve">      Cucunatí</t>
  </si>
  <si>
    <t xml:space="preserve">      Río Congo Arriba</t>
  </si>
  <si>
    <t xml:space="preserve">      Santa Fe</t>
  </si>
  <si>
    <t xml:space="preserve">      Zapallal</t>
  </si>
  <si>
    <t xml:space="preserve">      La Arena</t>
  </si>
  <si>
    <t xml:space="preserve">      Monagrillo</t>
  </si>
  <si>
    <t xml:space="preserve">      Llano Bonito</t>
  </si>
  <si>
    <t xml:space="preserve">   Las Minas</t>
  </si>
  <si>
    <t xml:space="preserve">      Chepo</t>
  </si>
  <si>
    <t xml:space="preserve">      Chumical</t>
  </si>
  <si>
    <t xml:space="preserve">      El Toro</t>
  </si>
  <si>
    <t xml:space="preserve">      Leones</t>
  </si>
  <si>
    <t xml:space="preserve">      Quebrada del Rosario</t>
  </si>
  <si>
    <t xml:space="preserve">      Quebrada El Ciprián</t>
  </si>
  <si>
    <t xml:space="preserve">   Los Pozos</t>
  </si>
  <si>
    <t xml:space="preserve">      Capurí</t>
  </si>
  <si>
    <t xml:space="preserve">      El Calabacito</t>
  </si>
  <si>
    <t xml:space="preserve">      El Cedro</t>
  </si>
  <si>
    <t xml:space="preserve">      La  Arena</t>
  </si>
  <si>
    <t xml:space="preserve">      La Pitaloza</t>
  </si>
  <si>
    <t xml:space="preserve">      Los Cerritos</t>
  </si>
  <si>
    <t xml:space="preserve">      Los Cerros de Paja</t>
  </si>
  <si>
    <t xml:space="preserve">      Las Llanas</t>
  </si>
  <si>
    <t xml:space="preserve">   Ocú</t>
  </si>
  <si>
    <t xml:space="preserve">      Cerro Largo</t>
  </si>
  <si>
    <t xml:space="preserve">      Los Llanos</t>
  </si>
  <si>
    <t xml:space="preserve">      Peñas Chatas</t>
  </si>
  <si>
    <t xml:space="preserve">      El Tijera</t>
  </si>
  <si>
    <t xml:space="preserve">      Menchaca</t>
  </si>
  <si>
    <t xml:space="preserve">      Entradero del Castillo</t>
  </si>
  <si>
    <t xml:space="preserve">   Parita</t>
  </si>
  <si>
    <t xml:space="preserve">      Los Castillos</t>
  </si>
  <si>
    <t xml:space="preserve">      Llano de La Cruz</t>
  </si>
  <si>
    <t xml:space="preserve">      París</t>
  </si>
  <si>
    <t xml:space="preserve">      Potuga</t>
  </si>
  <si>
    <t xml:space="preserve">   Pesé</t>
  </si>
  <si>
    <t xml:space="preserve">      Las Cabras</t>
  </si>
  <si>
    <t xml:space="preserve">      El Pájaro</t>
  </si>
  <si>
    <t xml:space="preserve">      El Barrero</t>
  </si>
  <si>
    <t xml:space="preserve">      El Pedregoso</t>
  </si>
  <si>
    <t xml:space="preserve">      El Ciruelo</t>
  </si>
  <si>
    <t xml:space="preserve">      Sabana Grande</t>
  </si>
  <si>
    <t xml:space="preserve">      Rincón Hondo</t>
  </si>
  <si>
    <t xml:space="preserve">   Santa María</t>
  </si>
  <si>
    <t xml:space="preserve">      Chupampa</t>
  </si>
  <si>
    <t xml:space="preserve">      El Rincón</t>
  </si>
  <si>
    <t xml:space="preserve">      El Limón</t>
  </si>
  <si>
    <t xml:space="preserve">      Los Canelos</t>
  </si>
  <si>
    <t xml:space="preserve">   Guararé</t>
  </si>
  <si>
    <t xml:space="preserve">      El Espinal</t>
  </si>
  <si>
    <t xml:space="preserve">      El Macano</t>
  </si>
  <si>
    <t xml:space="preserve">      Guararé Arriba</t>
  </si>
  <si>
    <t xml:space="preserve">      La Enea</t>
  </si>
  <si>
    <t xml:space="preserve">      La Pasera</t>
  </si>
  <si>
    <t xml:space="preserve">      Las Trancas</t>
  </si>
  <si>
    <t xml:space="preserve">      Llano Abajo</t>
  </si>
  <si>
    <t xml:space="preserve">      El Hato</t>
  </si>
  <si>
    <t xml:space="preserve">      Perales</t>
  </si>
  <si>
    <t xml:space="preserve">   Las Tablas</t>
  </si>
  <si>
    <t xml:space="preserve">      Bajo Corral</t>
  </si>
  <si>
    <t xml:space="preserve">      Bayano</t>
  </si>
  <si>
    <t xml:space="preserve">      El Carate</t>
  </si>
  <si>
    <t xml:space="preserve">      El Cocal</t>
  </si>
  <si>
    <t xml:space="preserve">      El Muñoz</t>
  </si>
  <si>
    <t xml:space="preserve">      La Laja</t>
  </si>
  <si>
    <t xml:space="preserve">      La Miel</t>
  </si>
  <si>
    <t xml:space="preserve">      La Palma</t>
  </si>
  <si>
    <t xml:space="preserve">      La Tiza</t>
  </si>
  <si>
    <t xml:space="preserve">      Las Palmitas</t>
  </si>
  <si>
    <t xml:space="preserve">      Las Tablas Abajo</t>
  </si>
  <si>
    <t xml:space="preserve">      Nuario</t>
  </si>
  <si>
    <t xml:space="preserve">      Río Hondo</t>
  </si>
  <si>
    <t xml:space="preserve">      San José</t>
  </si>
  <si>
    <t xml:space="preserve">      Sesteadero</t>
  </si>
  <si>
    <t xml:space="preserve">      Valle Rico</t>
  </si>
  <si>
    <t xml:space="preserve">      Vallerriquito</t>
  </si>
  <si>
    <t xml:space="preserve">   Los Santos</t>
  </si>
  <si>
    <t xml:space="preserve">      La Colorada</t>
  </si>
  <si>
    <t xml:space="preserve">      La Espigadilla</t>
  </si>
  <si>
    <t xml:space="preserve">      Las Cruces</t>
  </si>
  <si>
    <t xml:space="preserve">      Las Guabas</t>
  </si>
  <si>
    <t xml:space="preserve">      Los Olivos</t>
  </si>
  <si>
    <t xml:space="preserve">      Llano Largo</t>
  </si>
  <si>
    <t xml:space="preserve">      Agua Buena</t>
  </si>
  <si>
    <t xml:space="preserve">      Villa Lourdes</t>
  </si>
  <si>
    <t xml:space="preserve">      El Ejido</t>
  </si>
  <si>
    <t xml:space="preserve">   Macaracas</t>
  </si>
  <si>
    <t xml:space="preserve">      Bahía Honda</t>
  </si>
  <si>
    <t xml:space="preserve">      Bajos de Güera</t>
  </si>
  <si>
    <t xml:space="preserve">      Corozal</t>
  </si>
  <si>
    <t xml:space="preserve">      Chupá</t>
  </si>
  <si>
    <t xml:space="preserve">      Espino Amarillo</t>
  </si>
  <si>
    <t xml:space="preserve">      Las Palmas</t>
  </si>
  <si>
    <t xml:space="preserve">      Llano de Piedra</t>
  </si>
  <si>
    <t xml:space="preserve">      Mogollón</t>
  </si>
  <si>
    <t xml:space="preserve">   Pedasí</t>
  </si>
  <si>
    <t xml:space="preserve">      Los Asientos</t>
  </si>
  <si>
    <t xml:space="preserve">      Mariabé</t>
  </si>
  <si>
    <t xml:space="preserve">      Purio</t>
  </si>
  <si>
    <t xml:space="preserve">      Oria Arriba</t>
  </si>
  <si>
    <t xml:space="preserve">   Pocrí</t>
  </si>
  <si>
    <t xml:space="preserve">      El Cañafístulo</t>
  </si>
  <si>
    <t xml:space="preserve">      Lajamina</t>
  </si>
  <si>
    <t xml:space="preserve">      Paraíso</t>
  </si>
  <si>
    <t xml:space="preserve">      Paritilla</t>
  </si>
  <si>
    <t xml:space="preserve">   Tonosí</t>
  </si>
  <si>
    <t xml:space="preserve">      Altos de Güera</t>
  </si>
  <si>
    <t xml:space="preserve">      Cañas</t>
  </si>
  <si>
    <t xml:space="preserve">      El Bebedero</t>
  </si>
  <si>
    <t xml:space="preserve">      El Cacao</t>
  </si>
  <si>
    <t xml:space="preserve">      El Cortezo</t>
  </si>
  <si>
    <t xml:space="preserve">      Flores</t>
  </si>
  <si>
    <t xml:space="preserve">      Guánico</t>
  </si>
  <si>
    <t xml:space="preserve">      La Tronosa</t>
  </si>
  <si>
    <t xml:space="preserve">      Cambutal</t>
  </si>
  <si>
    <t xml:space="preserve">      Isla de Cañas</t>
  </si>
  <si>
    <t xml:space="preserve">   Balboa</t>
  </si>
  <si>
    <t xml:space="preserve">      La Ensenada</t>
  </si>
  <si>
    <t xml:space="preserve">      La Esmeralda</t>
  </si>
  <si>
    <t xml:space="preserve">      La Guinea</t>
  </si>
  <si>
    <t xml:space="preserve">      Pedro González</t>
  </si>
  <si>
    <t xml:space="preserve">   Chepo</t>
  </si>
  <si>
    <t xml:space="preserve">      Cañita</t>
  </si>
  <si>
    <t xml:space="preserve">      El Llano</t>
  </si>
  <si>
    <t xml:space="preserve">      Las Margaritas</t>
  </si>
  <si>
    <t xml:space="preserve">      Santa Cruz de Chinina</t>
  </si>
  <si>
    <t xml:space="preserve">      Tortí</t>
  </si>
  <si>
    <t xml:space="preserve">   Chimán</t>
  </si>
  <si>
    <t xml:space="preserve">      Brujas</t>
  </si>
  <si>
    <t xml:space="preserve">      Gonzalo Vásquez</t>
  </si>
  <si>
    <t xml:space="preserve">      Pásiga</t>
  </si>
  <si>
    <t xml:space="preserve">      Unión Santeña</t>
  </si>
  <si>
    <t xml:space="preserve">   Panamá</t>
  </si>
  <si>
    <t xml:space="preserve">      Pueblo Nuevo</t>
  </si>
  <si>
    <t xml:space="preserve">      Ancón</t>
  </si>
  <si>
    <t xml:space="preserve">      Chilibre</t>
  </si>
  <si>
    <t xml:space="preserve">      Las Cumbres</t>
  </si>
  <si>
    <t xml:space="preserve">      Pacora</t>
  </si>
  <si>
    <t xml:space="preserve">      San Martín</t>
  </si>
  <si>
    <t xml:space="preserve">      Tocumen</t>
  </si>
  <si>
    <t xml:space="preserve">      Las Mañanitas</t>
  </si>
  <si>
    <t xml:space="preserve">      24 de Diciembre</t>
  </si>
  <si>
    <t xml:space="preserve">      Ernesto Córdoba Campos</t>
  </si>
  <si>
    <t xml:space="preserve">      Caimitillo</t>
  </si>
  <si>
    <t xml:space="preserve">      Las Garzas</t>
  </si>
  <si>
    <t xml:space="preserve">   San Miguelito</t>
  </si>
  <si>
    <t xml:space="preserve">      Omar Torrijos</t>
  </si>
  <si>
    <t xml:space="preserve">   Arraiján</t>
  </si>
  <si>
    <t xml:space="preserve">      Juan Demóstenes Arosemena</t>
  </si>
  <si>
    <t xml:space="preserve">      Nuevo Emperador</t>
  </si>
  <si>
    <t xml:space="preserve">      Santa Clara</t>
  </si>
  <si>
    <t xml:space="preserve">      Veracruz</t>
  </si>
  <si>
    <t xml:space="preserve">      Burunga</t>
  </si>
  <si>
    <t xml:space="preserve">      Cerro Silvestre</t>
  </si>
  <si>
    <t xml:space="preserve">   Capira</t>
  </si>
  <si>
    <t xml:space="preserve">      Caimito</t>
  </si>
  <si>
    <t xml:space="preserve">      Campana</t>
  </si>
  <si>
    <t xml:space="preserve">      Cermeño</t>
  </si>
  <si>
    <t xml:space="preserve">      Cirí de  Los Sotos</t>
  </si>
  <si>
    <t xml:space="preserve">      Cirí Grande</t>
  </si>
  <si>
    <t xml:space="preserve">      La Trinidad</t>
  </si>
  <si>
    <t xml:space="preserve">      Las Ollas Arriba</t>
  </si>
  <si>
    <t xml:space="preserve">      Lídice</t>
  </si>
  <si>
    <t xml:space="preserve">      Villa Carmen</t>
  </si>
  <si>
    <t xml:space="preserve">      Villa Rosario</t>
  </si>
  <si>
    <t xml:space="preserve">   Chame</t>
  </si>
  <si>
    <t xml:space="preserve">      Bejuco</t>
  </si>
  <si>
    <t xml:space="preserve">      Buenos Aires</t>
  </si>
  <si>
    <t xml:space="preserve">      Chicá</t>
  </si>
  <si>
    <t xml:space="preserve">      El Líbano</t>
  </si>
  <si>
    <t xml:space="preserve">      Las Lajas</t>
  </si>
  <si>
    <t xml:space="preserve">      Nueva Gorgona</t>
  </si>
  <si>
    <t xml:space="preserve">      Sajalices</t>
  </si>
  <si>
    <t xml:space="preserve">      Sorá</t>
  </si>
  <si>
    <t xml:space="preserve">   La Chorrera</t>
  </si>
  <si>
    <t xml:space="preserve">      Barrio Balboa</t>
  </si>
  <si>
    <t xml:space="preserve">      Amador</t>
  </si>
  <si>
    <t xml:space="preserve">      Arosemena</t>
  </si>
  <si>
    <t xml:space="preserve">      El Arado</t>
  </si>
  <si>
    <t xml:space="preserve">      Feuillet</t>
  </si>
  <si>
    <t xml:space="preserve">      Guadalupe</t>
  </si>
  <si>
    <t xml:space="preserve">      Herrera</t>
  </si>
  <si>
    <t xml:space="preserve">      Hurtado</t>
  </si>
  <si>
    <t xml:space="preserve">      Iturralde</t>
  </si>
  <si>
    <t xml:space="preserve">      La Represa</t>
  </si>
  <si>
    <t xml:space="preserve">      Los Díaz</t>
  </si>
  <si>
    <t xml:space="preserve">      Mendoza</t>
  </si>
  <si>
    <t xml:space="preserve">      Obaldía</t>
  </si>
  <si>
    <t xml:space="preserve">      Playa Leona</t>
  </si>
  <si>
    <t xml:space="preserve">      Puerto Caimito</t>
  </si>
  <si>
    <t xml:space="preserve">   San Carlos</t>
  </si>
  <si>
    <t xml:space="preserve">      El Espino</t>
  </si>
  <si>
    <t xml:space="preserve">      El Higo</t>
  </si>
  <si>
    <t xml:space="preserve">      Guayabito</t>
  </si>
  <si>
    <t xml:space="preserve">      La Ermita</t>
  </si>
  <si>
    <t xml:space="preserve">      La Laguna</t>
  </si>
  <si>
    <t xml:space="preserve">      Las Uvas</t>
  </si>
  <si>
    <t xml:space="preserve">      Los Llanitos</t>
  </si>
  <si>
    <t xml:space="preserve">   Atalaya</t>
  </si>
  <si>
    <t xml:space="preserve">      El Barrito</t>
  </si>
  <si>
    <t xml:space="preserve">      La Montañuela</t>
  </si>
  <si>
    <t xml:space="preserve">      La Carrillo</t>
  </si>
  <si>
    <t xml:space="preserve">      San Antonio</t>
  </si>
  <si>
    <t xml:space="preserve">   Calobre</t>
  </si>
  <si>
    <t xml:space="preserve">      Barnizal</t>
  </si>
  <si>
    <t xml:space="preserve">      Chitra</t>
  </si>
  <si>
    <t xml:space="preserve">      El Cocla</t>
  </si>
  <si>
    <t xml:space="preserve">      La Raya de Calobre</t>
  </si>
  <si>
    <t xml:space="preserve">      La Tetilla</t>
  </si>
  <si>
    <t xml:space="preserve">      La Yeguada</t>
  </si>
  <si>
    <t xml:space="preserve">      Las Guías</t>
  </si>
  <si>
    <t xml:space="preserve">      Monjarás</t>
  </si>
  <si>
    <t xml:space="preserve">   Cañazas</t>
  </si>
  <si>
    <t xml:space="preserve">      Cerro Plata</t>
  </si>
  <si>
    <t xml:space="preserve">      El Picador</t>
  </si>
  <si>
    <t xml:space="preserve">      Los Valles</t>
  </si>
  <si>
    <t xml:space="preserve">      San Marcelo</t>
  </si>
  <si>
    <t xml:space="preserve">      El Aromillo</t>
  </si>
  <si>
    <t xml:space="preserve">   La Mesa</t>
  </si>
  <si>
    <t xml:space="preserve">      Bisvalles</t>
  </si>
  <si>
    <t xml:space="preserve">      Boró</t>
  </si>
  <si>
    <t xml:space="preserve">      San Bartolo</t>
  </si>
  <si>
    <t xml:space="preserve">      Los Milagros</t>
  </si>
  <si>
    <t xml:space="preserve">   Las Palmas</t>
  </si>
  <si>
    <t xml:space="preserve">      Cerro de Casa</t>
  </si>
  <si>
    <t xml:space="preserve">      El María</t>
  </si>
  <si>
    <t xml:space="preserve">      El Prado</t>
  </si>
  <si>
    <t xml:space="preserve">      Lolá</t>
  </si>
  <si>
    <t xml:space="preserve">      Pixvae</t>
  </si>
  <si>
    <t xml:space="preserve">      Puerto Vidal</t>
  </si>
  <si>
    <t xml:space="preserve">      San Martín de Porres</t>
  </si>
  <si>
    <t xml:space="preserve">      Viguí</t>
  </si>
  <si>
    <t xml:space="preserve">      Zapotillo</t>
  </si>
  <si>
    <t xml:space="preserve">      Manuel E. Amador Terrero</t>
  </si>
  <si>
    <t xml:space="preserve">   Montijo</t>
  </si>
  <si>
    <t xml:space="preserve">      Gobernadora</t>
  </si>
  <si>
    <t xml:space="preserve">      La Garceana</t>
  </si>
  <si>
    <t xml:space="preserve">      Pilón</t>
  </si>
  <si>
    <t xml:space="preserve">      Cébaco</t>
  </si>
  <si>
    <t xml:space="preserve">      Costa Hermosa</t>
  </si>
  <si>
    <t xml:space="preserve">      Unión del Norte</t>
  </si>
  <si>
    <t xml:space="preserve">   Río de Jesús</t>
  </si>
  <si>
    <t xml:space="preserve">      Utirá</t>
  </si>
  <si>
    <t xml:space="preserve">      Catorce de Noviembre</t>
  </si>
  <si>
    <t xml:space="preserve">   San Francisco</t>
  </si>
  <si>
    <t xml:space="preserve">      Corral Falso</t>
  </si>
  <si>
    <t xml:space="preserve">      Los Hatillos</t>
  </si>
  <si>
    <t xml:space="preserve">      Remance</t>
  </si>
  <si>
    <t xml:space="preserve">      Calovébora</t>
  </si>
  <si>
    <t xml:space="preserve">      El Alto</t>
  </si>
  <si>
    <t xml:space="preserve">      El Cuay</t>
  </si>
  <si>
    <t xml:space="preserve">      El Pantano</t>
  </si>
  <si>
    <t xml:space="preserve">      Gatú o Gatucito</t>
  </si>
  <si>
    <t xml:space="preserve">      Río Luis</t>
  </si>
  <si>
    <t xml:space="preserve">      Rubén Cantú</t>
  </si>
  <si>
    <t xml:space="preserve">   Santiago</t>
  </si>
  <si>
    <t xml:space="preserve">      La Peña</t>
  </si>
  <si>
    <t xml:space="preserve">      La Raya de Santa María</t>
  </si>
  <si>
    <t xml:space="preserve">      Ponuga</t>
  </si>
  <si>
    <t xml:space="preserve">      San Pedro del Espino</t>
  </si>
  <si>
    <t xml:space="preserve">      Canto del Llano</t>
  </si>
  <si>
    <t xml:space="preserve">      Carlos Santana Ávila</t>
  </si>
  <si>
    <t xml:space="preserve">      Edwin Fábrega</t>
  </si>
  <si>
    <t xml:space="preserve">      Urracá</t>
  </si>
  <si>
    <t xml:space="preserve">      Rodrigo Luque</t>
  </si>
  <si>
    <t xml:space="preserve">      Nuevo Santiago</t>
  </si>
  <si>
    <t xml:space="preserve">      Santiago Este</t>
  </si>
  <si>
    <t xml:space="preserve">      Santiago Sur</t>
  </si>
  <si>
    <t xml:space="preserve">   Soná</t>
  </si>
  <si>
    <t xml:space="preserve">      Calidonia</t>
  </si>
  <si>
    <t xml:space="preserve">      Cativé</t>
  </si>
  <si>
    <t xml:space="preserve">      El Marañón</t>
  </si>
  <si>
    <t xml:space="preserve">      La Soledad</t>
  </si>
  <si>
    <t xml:space="preserve">      Quebrada de Oro</t>
  </si>
  <si>
    <t xml:space="preserve">      Rodeo Viejo</t>
  </si>
  <si>
    <t xml:space="preserve">      Hicaco</t>
  </si>
  <si>
    <t xml:space="preserve">      La Trinchera</t>
  </si>
  <si>
    <t xml:space="preserve">   Mariato</t>
  </si>
  <si>
    <t xml:space="preserve">      Arenas</t>
  </si>
  <si>
    <t xml:space="preserve">      Quebro</t>
  </si>
  <si>
    <t xml:space="preserve">      Tebario</t>
  </si>
  <si>
    <t xml:space="preserve">   Comarca Kuna Yala</t>
  </si>
  <si>
    <t xml:space="preserve">      Ailigandí</t>
  </si>
  <si>
    <t xml:space="preserve">      Puerto Obaldía</t>
  </si>
  <si>
    <t xml:space="preserve">      Tubualá</t>
  </si>
  <si>
    <t xml:space="preserve">      Cémaco</t>
  </si>
  <si>
    <t xml:space="preserve">      Lajas Blancas</t>
  </si>
  <si>
    <t xml:space="preserve">      Manuel Ortega</t>
  </si>
  <si>
    <t xml:space="preserve">   Sambú</t>
  </si>
  <si>
    <t xml:space="preserve">      Río Sábalo</t>
  </si>
  <si>
    <t xml:space="preserve">      Jingurudo</t>
  </si>
  <si>
    <t xml:space="preserve">   Besiko</t>
  </si>
  <si>
    <t xml:space="preserve">      Boca de Balsa</t>
  </si>
  <si>
    <t xml:space="preserve">      Camarón Arriba</t>
  </si>
  <si>
    <t xml:space="preserve">      Cerro Banco</t>
  </si>
  <si>
    <t xml:space="preserve">      Cerro de Patena</t>
  </si>
  <si>
    <t xml:space="preserve">      Emplanada de Chorcha</t>
  </si>
  <si>
    <t xml:space="preserve">      Nämnoni</t>
  </si>
  <si>
    <t xml:space="preserve">      Niba</t>
  </si>
  <si>
    <t xml:space="preserve">   Mironó</t>
  </si>
  <si>
    <t xml:space="preserve">      Cascabel</t>
  </si>
  <si>
    <t xml:space="preserve">      Hato Corotú</t>
  </si>
  <si>
    <t xml:space="preserve">      Hato Culantro</t>
  </si>
  <si>
    <t xml:space="preserve">      Hato Jobo</t>
  </si>
  <si>
    <t xml:space="preserve">      Hato Julí</t>
  </si>
  <si>
    <t xml:space="preserve">      Quebrada de Loro</t>
  </si>
  <si>
    <t xml:space="preserve">      Salto Dupí</t>
  </si>
  <si>
    <t xml:space="preserve">   Müna</t>
  </si>
  <si>
    <t xml:space="preserve">      Alto Caballero</t>
  </si>
  <si>
    <t xml:space="preserve">      Bakama</t>
  </si>
  <si>
    <t xml:space="preserve">      Cerro Caña</t>
  </si>
  <si>
    <t xml:space="preserve">      Cerro Puerco</t>
  </si>
  <si>
    <t xml:space="preserve">      Krüa</t>
  </si>
  <si>
    <t xml:space="preserve">      Maraca</t>
  </si>
  <si>
    <t xml:space="preserve">      Nibra</t>
  </si>
  <si>
    <t xml:space="preserve">      Peña Blanca</t>
  </si>
  <si>
    <t xml:space="preserve">      Roka</t>
  </si>
  <si>
    <t xml:space="preserve">      Sitio Prado</t>
  </si>
  <si>
    <t xml:space="preserve">      Ümani</t>
  </si>
  <si>
    <t xml:space="preserve">      Dikeri</t>
  </si>
  <si>
    <t xml:space="preserve">      Diko</t>
  </si>
  <si>
    <t xml:space="preserve">      Kikari</t>
  </si>
  <si>
    <t xml:space="preserve">      Mreeni</t>
  </si>
  <si>
    <t xml:space="preserve">   Nole Duima</t>
  </si>
  <si>
    <t xml:space="preserve">      Hato Chamí</t>
  </si>
  <si>
    <t xml:space="preserve">      Jädaberi</t>
  </si>
  <si>
    <t xml:space="preserve">      Lajero</t>
  </si>
  <si>
    <t xml:space="preserve">      Susama</t>
  </si>
  <si>
    <t xml:space="preserve">   Ñürüm</t>
  </si>
  <si>
    <t xml:space="preserve">      Agua Salud</t>
  </si>
  <si>
    <t xml:space="preserve">      Alto de Jesús</t>
  </si>
  <si>
    <t xml:space="preserve">      Cerro Pelado</t>
  </si>
  <si>
    <t xml:space="preserve">      El Bale</t>
  </si>
  <si>
    <t xml:space="preserve">      El Paredón</t>
  </si>
  <si>
    <t xml:space="preserve">      El Piro</t>
  </si>
  <si>
    <t xml:space="preserve">      Güibale</t>
  </si>
  <si>
    <t xml:space="preserve">      El Peñón</t>
  </si>
  <si>
    <t xml:space="preserve">   Kankintú</t>
  </si>
  <si>
    <t xml:space="preserve">      Guoroni</t>
  </si>
  <si>
    <t xml:space="preserve">      Kankintú</t>
  </si>
  <si>
    <t xml:space="preserve">      Mününi</t>
  </si>
  <si>
    <t xml:space="preserve">      Piedra Roja</t>
  </si>
  <si>
    <t xml:space="preserve">      Calante</t>
  </si>
  <si>
    <t xml:space="preserve">   Kusapín</t>
  </si>
  <si>
    <t xml:space="preserve">      Bahía Azul</t>
  </si>
  <si>
    <t xml:space="preserve">      Río Chiriquí</t>
  </si>
  <si>
    <t xml:space="preserve">      Tobobe</t>
  </si>
  <si>
    <t xml:space="preserve">   Jirondai</t>
  </si>
  <si>
    <t xml:space="preserve">      Samboa</t>
  </si>
  <si>
    <t xml:space="preserve">      Bürí</t>
  </si>
  <si>
    <t xml:space="preserve">      Guariviara</t>
  </si>
  <si>
    <t xml:space="preserve">      Man Creek</t>
  </si>
  <si>
    <t xml:space="preserve">      Tuwai</t>
  </si>
  <si>
    <t xml:space="preserve">   Tierras Altas</t>
  </si>
  <si>
    <t>Herrera</t>
  </si>
  <si>
    <t xml:space="preserve">   Chitré</t>
  </si>
  <si>
    <t xml:space="preserve">      Bocas del Toro (cabecera)</t>
  </si>
  <si>
    <t xml:space="preserve">      Chiriquí Grande (cabecera)</t>
  </si>
  <si>
    <t xml:space="preserve">      Almirante (cabecera)</t>
  </si>
  <si>
    <t xml:space="preserve">      Aguadulce (cabecera)</t>
  </si>
  <si>
    <t xml:space="preserve">      Antón (cabecera)</t>
  </si>
  <si>
    <t xml:space="preserve">      La Pintada (cabecera)</t>
  </si>
  <si>
    <t xml:space="preserve">      Natá (cabecera)</t>
  </si>
  <si>
    <t xml:space="preserve">      Olá (cabecera)</t>
  </si>
  <si>
    <t xml:space="preserve">      Penonomé (cabecera)</t>
  </si>
  <si>
    <t xml:space="preserve">      Nuevo Chagres (cabecera)</t>
  </si>
  <si>
    <t xml:space="preserve">      Miguel de la Borda (cabecera)</t>
  </si>
  <si>
    <t xml:space="preserve">      Portobelo (cabecera)</t>
  </si>
  <si>
    <t xml:space="preserve">      Palenque (cabecera)</t>
  </si>
  <si>
    <t xml:space="preserve">      Alanje (cabecera)</t>
  </si>
  <si>
    <t xml:space="preserve">      Puerto Armuelles (cabecera)</t>
  </si>
  <si>
    <t xml:space="preserve">      Boquerón (cabecera)</t>
  </si>
  <si>
    <t xml:space="preserve">      La Concepción (cabecera)</t>
  </si>
  <si>
    <t xml:space="preserve">      David (cabecera)</t>
  </si>
  <si>
    <t xml:space="preserve">      Dolega (cabecera)</t>
  </si>
  <si>
    <t xml:space="preserve">      Gualaca (cabecera)</t>
  </si>
  <si>
    <t xml:space="preserve">      Remedios (cabecera)</t>
  </si>
  <si>
    <t xml:space="preserve">      Río Sereno (cabecera)</t>
  </si>
  <si>
    <t xml:space="preserve">      Las Lajas (cabecera)</t>
  </si>
  <si>
    <t xml:space="preserve">      Horconcitos (cabecera)</t>
  </si>
  <si>
    <t xml:space="preserve">      Tolé (cabecera)</t>
  </si>
  <si>
    <t xml:space="preserve">      La Palma (cabecera)</t>
  </si>
  <si>
    <t xml:space="preserve">      El Real de Santa María (cabecera)</t>
  </si>
  <si>
    <t xml:space="preserve">      Las Minas (cabecera)</t>
  </si>
  <si>
    <t xml:space="preserve">      Los Pozos (cabecera)</t>
  </si>
  <si>
    <t xml:space="preserve">      Ocú (cabecera)</t>
  </si>
  <si>
    <t xml:space="preserve">      Parita (cabecera)</t>
  </si>
  <si>
    <t xml:space="preserve">      Pesé (cabecera)</t>
  </si>
  <si>
    <t xml:space="preserve">      Santa María (cabecera)</t>
  </si>
  <si>
    <t xml:space="preserve">      Guararé (cabecera)</t>
  </si>
  <si>
    <t xml:space="preserve">      Las Tablas (cabecera)</t>
  </si>
  <si>
    <t xml:space="preserve">      La Villa de Los Santos (cabecera)</t>
  </si>
  <si>
    <t xml:space="preserve">      Macaracas (cabecera)</t>
  </si>
  <si>
    <t xml:space="preserve">      Pedasí (cabecera)</t>
  </si>
  <si>
    <t xml:space="preserve">      Pocrí (cabecera)</t>
  </si>
  <si>
    <t xml:space="preserve">      Tonosí (cabecera)</t>
  </si>
  <si>
    <t xml:space="preserve">      San Miguel (cabecera)</t>
  </si>
  <si>
    <t xml:space="preserve">      Chimán (cabecera)</t>
  </si>
  <si>
    <t xml:space="preserve">      Arraiján (cabecera)</t>
  </si>
  <si>
    <t xml:space="preserve">      Capira (cabecera)</t>
  </si>
  <si>
    <t xml:space="preserve">      Chame (cabecera)</t>
  </si>
  <si>
    <t xml:space="preserve">      San Carlos (cabecera)</t>
  </si>
  <si>
    <t xml:space="preserve">      Atalaya (cabecera)</t>
  </si>
  <si>
    <t xml:space="preserve">      Calobre (cabecera)</t>
  </si>
  <si>
    <t xml:space="preserve">      Cañazas (cabecera)</t>
  </si>
  <si>
    <t xml:space="preserve">      La Mesa (cabecera)</t>
  </si>
  <si>
    <t xml:space="preserve">      Las Palmas (cabecera)</t>
  </si>
  <si>
    <t xml:space="preserve">      Montijo (cabecera)</t>
  </si>
  <si>
    <t xml:space="preserve">      Río de Jesús (cabecera)</t>
  </si>
  <si>
    <t xml:space="preserve">      San Francisco (cabecera)</t>
  </si>
  <si>
    <t xml:space="preserve">      Santa Fe (cabecera)</t>
  </si>
  <si>
    <t xml:space="preserve">      Santiago (cabecera)</t>
  </si>
  <si>
    <t xml:space="preserve">      Soná (cabecera)</t>
  </si>
  <si>
    <t xml:space="preserve">      Llano de Catival o Mariato (cabecera)</t>
  </si>
  <si>
    <t xml:space="preserve">      Narganá (cabecera)</t>
  </si>
  <si>
    <t xml:space="preserve">      Cirilo Guaynora (cabecera)</t>
  </si>
  <si>
    <t xml:space="preserve">      Soloy (cabecera)</t>
  </si>
  <si>
    <t xml:space="preserve">      Hato Pilón (cabecera)</t>
  </si>
  <si>
    <t xml:space="preserve">      Chichica (cabecera)</t>
  </si>
  <si>
    <t xml:space="preserve">      Cerro Iglesias (cabecera)</t>
  </si>
  <si>
    <t xml:space="preserve">      Buenos Aires (cabecera)</t>
  </si>
  <si>
    <t xml:space="preserve">      Bisira (cabecera)</t>
  </si>
  <si>
    <t xml:space="preserve">Panamá Oeste </t>
  </si>
  <si>
    <t xml:space="preserve">      El Piro No.2 </t>
  </si>
  <si>
    <t xml:space="preserve">   Santa Catalina o Calovébora </t>
  </si>
  <si>
    <t xml:space="preserve">      Alto Bilingüe </t>
  </si>
  <si>
    <t xml:space="preserve">      Loma Yuca</t>
  </si>
  <si>
    <t xml:space="preserve">      San Pedrito </t>
  </si>
  <si>
    <t xml:space="preserve">      Valle Bonito </t>
  </si>
  <si>
    <t>TOTAL</t>
  </si>
  <si>
    <t xml:space="preserve">      Aserrío de Gariché</t>
  </si>
  <si>
    <t>Superficie (en hectáreas)</t>
  </si>
  <si>
    <t xml:space="preserve">      Comarca Kuna de Madungandí</t>
  </si>
  <si>
    <t>0.00 Cuando la cantidad es menor a la mitad de unidad o fracción decimal adoptada, para la expresión del dato.</t>
  </si>
  <si>
    <t xml:space="preserve">      Chepo (cabecera)</t>
  </si>
  <si>
    <t>Cuadro 1. ARROZ, EXPLOTACIONES, SUPERFICIE SEMBRADA, PERDIDA, MECANIZADA Y COSECHA EN LA REPÚBLICA, SEGÚN PROVINCIA, COMARCA INDÍGENA, DISTRITO Y CORREGIMIENTO: AÑO AGRÍCOLA 2023/24</t>
  </si>
  <si>
    <t xml:space="preserve">      Santa Catalina o Calovébora</t>
  </si>
  <si>
    <t>NOTA: Las provincias, comarcas indígenas, distritos y corregimientos que no registraron aportación, no fueron incluidos en el cuadro.</t>
  </si>
  <si>
    <t>Cosecha       
(En quintales)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</si>
</sst>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#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3" fillId="0" borderId="0" xfId="3" applyFont="1" applyBorder="1" applyAlignment="1"/>
    <xf numFmtId="0" fontId="3" fillId="3" borderId="0" xfId="0" applyFont="1" applyFill="1"/>
    <xf numFmtId="164" fontId="3" fillId="0" borderId="0" xfId="1" applyNumberFormat="1" applyFont="1" applyBorder="1" applyAlignment="1"/>
    <xf numFmtId="165" fontId="3" fillId="0" borderId="0" xfId="1" applyNumberFormat="1" applyFont="1" applyBorder="1" applyAlignment="1"/>
    <xf numFmtId="0" fontId="2" fillId="0" borderId="0" xfId="2" applyFont="1" applyFill="1" applyBorder="1" applyAlignment="1">
      <alignment wrapText="1"/>
    </xf>
    <xf numFmtId="0" fontId="5" fillId="0" borderId="0" xfId="3" applyFont="1" applyBorder="1" applyAlignment="1"/>
    <xf numFmtId="165" fontId="7" fillId="2" borderId="2" xfId="1" applyNumberFormat="1" applyFont="1" applyFill="1" applyBorder="1" applyAlignment="1">
      <alignment horizontal="center" vertical="center" wrapText="1"/>
    </xf>
    <xf numFmtId="164" fontId="4" fillId="0" borderId="10" xfId="1" applyNumberFormat="1" applyFont="1" applyFill="1" applyBorder="1" applyAlignment="1">
      <alignment horizontal="right" vertical="center" wrapText="1"/>
    </xf>
    <xf numFmtId="43" fontId="4" fillId="0" borderId="10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Fill="1" applyBorder="1" applyAlignment="1">
      <alignment horizontal="right" vertical="center" wrapText="1"/>
    </xf>
    <xf numFmtId="0" fontId="2" fillId="0" borderId="0" xfId="6" applyFont="1" applyFill="1" applyBorder="1" applyAlignment="1">
      <alignment horizontal="center" vertical="center" wrapText="1"/>
    </xf>
    <xf numFmtId="0" fontId="4" fillId="0" borderId="0" xfId="7" applyFont="1" applyFill="1" applyBorder="1" applyAlignment="1">
      <alignment horizontal="left" vertical="center" wrapText="1"/>
    </xf>
    <xf numFmtId="0" fontId="3" fillId="0" borderId="0" xfId="3" applyFont="1" applyBorder="1" applyAlignment="1">
      <alignment horizontal="left" vertical="center"/>
    </xf>
    <xf numFmtId="0" fontId="3" fillId="0" borderId="11" xfId="3" applyFont="1" applyBorder="1" applyAlignment="1">
      <alignment horizontal="left" vertical="center"/>
    </xf>
    <xf numFmtId="0" fontId="3" fillId="0" borderId="0" xfId="3" applyFont="1" applyBorder="1" applyAlignment="1">
      <alignment vertical="center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49" fontId="3" fillId="0" borderId="0" xfId="3" applyNumberFormat="1" applyFont="1" applyBorder="1" applyAlignment="1"/>
    <xf numFmtId="164" fontId="2" fillId="0" borderId="10" xfId="1" applyNumberFormat="1" applyFont="1" applyFill="1" applyBorder="1" applyAlignment="1">
      <alignment horizontal="right" vertical="justify"/>
    </xf>
    <xf numFmtId="43" fontId="2" fillId="0" borderId="10" xfId="1" applyNumberFormat="1" applyFont="1" applyFill="1" applyBorder="1" applyAlignment="1">
      <alignment horizontal="right" vertical="justify"/>
    </xf>
    <xf numFmtId="165" fontId="2" fillId="0" borderId="14" xfId="1" applyNumberFormat="1" applyFont="1" applyFill="1" applyBorder="1" applyAlignment="1">
      <alignment horizontal="right" vertical="justify"/>
    </xf>
    <xf numFmtId="164" fontId="4" fillId="0" borderId="10" xfId="1" applyNumberFormat="1" applyFont="1" applyFill="1" applyBorder="1" applyAlignment="1">
      <alignment horizontal="right" vertical="justify"/>
    </xf>
    <xf numFmtId="43" fontId="4" fillId="0" borderId="10" xfId="1" applyNumberFormat="1" applyFont="1" applyFill="1" applyBorder="1" applyAlignment="1">
      <alignment horizontal="right" vertical="justify"/>
    </xf>
    <xf numFmtId="165" fontId="4" fillId="0" borderId="0" xfId="1" applyNumberFormat="1" applyFont="1" applyFill="1" applyBorder="1" applyAlignment="1">
      <alignment horizontal="right" vertical="justify"/>
    </xf>
    <xf numFmtId="165" fontId="2" fillId="0" borderId="0" xfId="1" applyNumberFormat="1" applyFont="1" applyFill="1" applyBorder="1" applyAlignment="1">
      <alignment horizontal="right" vertical="justify"/>
    </xf>
    <xf numFmtId="43" fontId="4" fillId="0" borderId="12" xfId="1" applyNumberFormat="1" applyFont="1" applyFill="1" applyBorder="1" applyAlignment="1">
      <alignment horizontal="right" vertical="justify"/>
    </xf>
    <xf numFmtId="165" fontId="4" fillId="0" borderId="13" xfId="1" applyNumberFormat="1" applyFont="1" applyFill="1" applyBorder="1" applyAlignment="1">
      <alignment horizontal="right" vertical="justify"/>
    </xf>
    <xf numFmtId="0" fontId="3" fillId="3" borderId="0" xfId="0" applyFont="1" applyFill="1" applyBorder="1"/>
    <xf numFmtId="164" fontId="2" fillId="3" borderId="10" xfId="1" applyNumberFormat="1" applyFont="1" applyFill="1" applyBorder="1" applyAlignment="1">
      <alignment horizontal="right" vertical="justify"/>
    </xf>
    <xf numFmtId="166" fontId="8" fillId="3" borderId="10" xfId="15" applyNumberFormat="1" applyFont="1" applyFill="1" applyBorder="1" applyAlignment="1">
      <alignment horizontal="right" vertical="center"/>
    </xf>
    <xf numFmtId="43" fontId="2" fillId="3" borderId="10" xfId="1" applyNumberFormat="1" applyFont="1" applyFill="1" applyBorder="1" applyAlignment="1">
      <alignment horizontal="right" vertical="justify"/>
    </xf>
    <xf numFmtId="166" fontId="8" fillId="3" borderId="10" xfId="16" applyNumberFormat="1" applyFont="1" applyFill="1" applyBorder="1" applyAlignment="1">
      <alignment horizontal="right" vertical="center"/>
    </xf>
    <xf numFmtId="166" fontId="8" fillId="3" borderId="12" xfId="15" applyNumberFormat="1" applyFont="1" applyFill="1" applyBorder="1" applyAlignment="1">
      <alignment horizontal="right" vertical="center"/>
    </xf>
    <xf numFmtId="0" fontId="3" fillId="0" borderId="15" xfId="3" applyFont="1" applyBorder="1" applyAlignment="1">
      <alignment horizontal="left" wrapText="1"/>
    </xf>
    <xf numFmtId="0" fontId="2" fillId="0" borderId="0" xfId="2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0" fontId="7" fillId="2" borderId="7" xfId="4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164" fontId="7" fillId="2" borderId="8" xfId="1" applyNumberFormat="1" applyFont="1" applyFill="1" applyBorder="1" applyAlignment="1">
      <alignment horizontal="center" vertical="center" wrapText="1"/>
    </xf>
    <xf numFmtId="165" fontId="7" fillId="2" borderId="3" xfId="1" applyNumberFormat="1" applyFont="1" applyFill="1" applyBorder="1" applyAlignment="1">
      <alignment horizontal="center" vertical="center"/>
    </xf>
    <xf numFmtId="165" fontId="7" fillId="2" borderId="4" xfId="1" applyNumberFormat="1" applyFont="1" applyFill="1" applyBorder="1" applyAlignment="1">
      <alignment horizontal="center" vertical="center"/>
    </xf>
    <xf numFmtId="165" fontId="7" fillId="2" borderId="5" xfId="1" applyNumberFormat="1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 wrapText="1"/>
    </xf>
    <xf numFmtId="164" fontId="7" fillId="2" borderId="9" xfId="1" applyNumberFormat="1" applyFont="1" applyFill="1" applyBorder="1" applyAlignment="1">
      <alignment horizontal="center" vertical="center" wrapText="1"/>
    </xf>
  </cellXfs>
  <cellStyles count="17">
    <cellStyle name="Millares" xfId="1" builtinId="3"/>
    <cellStyle name="Normal" xfId="0" builtinId="0"/>
    <cellStyle name="Normal 2" xfId="3"/>
    <cellStyle name="style1749130342627" xfId="4"/>
    <cellStyle name="style1749584609795" xfId="2"/>
    <cellStyle name="style1749584613561" xfId="5"/>
    <cellStyle name="style1749584613671" xfId="7"/>
    <cellStyle name="style1749584614233" xfId="6"/>
    <cellStyle name="style1749584614358" xfId="8"/>
    <cellStyle name="style1749584615765" xfId="9"/>
    <cellStyle name="style1749584615921" xfId="10"/>
    <cellStyle name="style1750351149007" xfId="11"/>
    <cellStyle name="style1750351149116" xfId="13"/>
    <cellStyle name="style1750351149225" xfId="12"/>
    <cellStyle name="style1750351149319" xfId="14"/>
    <cellStyle name="style1751922147457" xfId="15"/>
    <cellStyle name="style1751922147521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9"/>
  <sheetViews>
    <sheetView showGridLines="0" tabSelected="1" zoomScaleNormal="100" zoomScaleSheetLayoutView="100" workbookViewId="0">
      <selection activeCell="A2" sqref="A2:A3"/>
    </sheetView>
  </sheetViews>
  <sheetFormatPr baseColWidth="10" defaultColWidth="9.140625" defaultRowHeight="12.75" x14ac:dyDescent="0.2"/>
  <cols>
    <col min="1" max="1" width="37.140625" style="1" customWidth="1"/>
    <col min="2" max="2" width="15" style="3" customWidth="1"/>
    <col min="3" max="5" width="15" style="4" customWidth="1"/>
    <col min="6" max="6" width="15" style="3" customWidth="1"/>
    <col min="7" max="16384" width="9.140625" style="1"/>
  </cols>
  <sheetData>
    <row r="1" spans="1:7" s="5" customFormat="1" ht="60" customHeight="1" x14ac:dyDescent="0.2">
      <c r="A1" s="35" t="s">
        <v>682</v>
      </c>
      <c r="B1" s="35"/>
      <c r="C1" s="35"/>
      <c r="D1" s="35"/>
      <c r="E1" s="35"/>
      <c r="F1" s="35"/>
    </row>
    <row r="2" spans="1:7" s="2" customFormat="1" ht="30" customHeight="1" x14ac:dyDescent="0.2">
      <c r="A2" s="36" t="s">
        <v>15</v>
      </c>
      <c r="B2" s="38" t="s">
        <v>0</v>
      </c>
      <c r="C2" s="40" t="s">
        <v>678</v>
      </c>
      <c r="D2" s="41"/>
      <c r="E2" s="42"/>
      <c r="F2" s="43" t="s">
        <v>685</v>
      </c>
      <c r="G2" s="28"/>
    </row>
    <row r="3" spans="1:7" s="2" customFormat="1" ht="30" customHeight="1" x14ac:dyDescent="0.2">
      <c r="A3" s="37"/>
      <c r="B3" s="39"/>
      <c r="C3" s="7" t="s">
        <v>1</v>
      </c>
      <c r="D3" s="7" t="s">
        <v>2</v>
      </c>
      <c r="E3" s="7" t="s">
        <v>3</v>
      </c>
      <c r="F3" s="44"/>
      <c r="G3" s="28"/>
    </row>
    <row r="4" spans="1:7" ht="21" customHeight="1" x14ac:dyDescent="0.2">
      <c r="A4" s="11" t="s">
        <v>676</v>
      </c>
      <c r="B4" s="19">
        <f>SUM(B5+B44+B102+B146+B250+B280+B334+B418+B455+B517+B635+B641+B649)</f>
        <v>42969</v>
      </c>
      <c r="C4" s="20">
        <f t="shared" ref="C4:F4" si="0">SUM(C5+C44+C102+C146+C250+C280+C334+C418+C455+C517+C635+C641+C649)</f>
        <v>114459.87700000001</v>
      </c>
      <c r="D4" s="20">
        <f t="shared" si="0"/>
        <v>6678.2572925926006</v>
      </c>
      <c r="E4" s="20">
        <f t="shared" si="0"/>
        <v>73560.308281887672</v>
      </c>
      <c r="F4" s="21">
        <f t="shared" si="0"/>
        <v>8010835.9654000001</v>
      </c>
    </row>
    <row r="5" spans="1:7" ht="21" customHeight="1" x14ac:dyDescent="0.2">
      <c r="A5" s="12" t="s">
        <v>4</v>
      </c>
      <c r="B5" s="19">
        <f>SUM(B6+B12+B26+B33)</f>
        <v>625</v>
      </c>
      <c r="C5" s="20">
        <f t="shared" ref="C5:F5" si="1">SUM(C6+C12+C26+C33)</f>
        <v>912.40999999999985</v>
      </c>
      <c r="D5" s="20">
        <f t="shared" si="1"/>
        <v>70.150000000000006</v>
      </c>
      <c r="E5" s="20">
        <f t="shared" si="1"/>
        <v>0</v>
      </c>
      <c r="F5" s="21">
        <f t="shared" si="1"/>
        <v>19313.840000000004</v>
      </c>
    </row>
    <row r="6" spans="1:7" ht="15" customHeight="1" x14ac:dyDescent="0.2">
      <c r="A6" s="13" t="s">
        <v>17</v>
      </c>
      <c r="B6" s="19">
        <f>SUM(B7+B8+B9+B10+B11)</f>
        <v>16</v>
      </c>
      <c r="C6" s="20">
        <f t="shared" ref="C6:F6" si="2">SUM(C7+C8+C9+C10+C11)</f>
        <v>14.539999999999997</v>
      </c>
      <c r="D6" s="20">
        <f>SUM(D7+D8+D9+D10+D11)</f>
        <v>0.68999999999999984</v>
      </c>
      <c r="E6" s="20">
        <f t="shared" si="2"/>
        <v>0</v>
      </c>
      <c r="F6" s="21">
        <f t="shared" si="2"/>
        <v>194.05</v>
      </c>
    </row>
    <row r="7" spans="1:7" ht="15" customHeight="1" x14ac:dyDescent="0.2">
      <c r="A7" s="13" t="s">
        <v>603</v>
      </c>
      <c r="B7" s="8">
        <v>2</v>
      </c>
      <c r="C7" s="9">
        <v>0.41000000000000003</v>
      </c>
      <c r="D7" s="9">
        <v>0</v>
      </c>
      <c r="E7" s="9">
        <v>0</v>
      </c>
      <c r="F7" s="10">
        <v>3.5</v>
      </c>
    </row>
    <row r="8" spans="1:7" ht="15" customHeight="1" x14ac:dyDescent="0.2">
      <c r="A8" s="13" t="s">
        <v>18</v>
      </c>
      <c r="B8" s="8">
        <v>3</v>
      </c>
      <c r="C8" s="9">
        <v>5.6</v>
      </c>
      <c r="D8" s="9">
        <v>0</v>
      </c>
      <c r="E8" s="9">
        <v>0</v>
      </c>
      <c r="F8" s="10">
        <v>61</v>
      </c>
    </row>
    <row r="9" spans="1:7" ht="15" customHeight="1" x14ac:dyDescent="0.2">
      <c r="A9" s="13" t="s">
        <v>19</v>
      </c>
      <c r="B9" s="8">
        <v>9</v>
      </c>
      <c r="C9" s="9">
        <v>8.3199999999999985</v>
      </c>
      <c r="D9" s="9">
        <v>0.68999999999999984</v>
      </c>
      <c r="E9" s="9">
        <v>0</v>
      </c>
      <c r="F9" s="10">
        <v>124.55</v>
      </c>
    </row>
    <row r="10" spans="1:7" ht="15" customHeight="1" x14ac:dyDescent="0.2">
      <c r="A10" s="13" t="s">
        <v>20</v>
      </c>
      <c r="B10" s="8">
        <v>1</v>
      </c>
      <c r="C10" s="9">
        <v>0.01</v>
      </c>
      <c r="D10" s="9">
        <v>0</v>
      </c>
      <c r="E10" s="9">
        <v>0</v>
      </c>
      <c r="F10" s="10">
        <v>1</v>
      </c>
    </row>
    <row r="11" spans="1:7" ht="15" customHeight="1" x14ac:dyDescent="0.2">
      <c r="A11" s="13" t="s">
        <v>21</v>
      </c>
      <c r="B11" s="8">
        <v>1</v>
      </c>
      <c r="C11" s="9">
        <v>0.2</v>
      </c>
      <c r="D11" s="9">
        <v>0</v>
      </c>
      <c r="E11" s="9">
        <v>0</v>
      </c>
      <c r="F11" s="10">
        <v>4</v>
      </c>
    </row>
    <row r="12" spans="1:7" s="6" customFormat="1" ht="15" customHeight="1" x14ac:dyDescent="0.2">
      <c r="A12" s="13" t="s">
        <v>22</v>
      </c>
      <c r="B12" s="19">
        <f>SUM(B13:B25)</f>
        <v>227</v>
      </c>
      <c r="C12" s="20">
        <f>SUM(C13:C25)</f>
        <v>281.13</v>
      </c>
      <c r="D12" s="20">
        <f t="shared" ref="D12:E12" si="3">SUM(D13:D25)</f>
        <v>33.4</v>
      </c>
      <c r="E12" s="20">
        <f t="shared" si="3"/>
        <v>0</v>
      </c>
      <c r="F12" s="21">
        <f>SUM(F13:F25)</f>
        <v>5108.6100000000006</v>
      </c>
    </row>
    <row r="13" spans="1:7" ht="15" customHeight="1" x14ac:dyDescent="0.2">
      <c r="A13" s="13" t="s">
        <v>23</v>
      </c>
      <c r="B13" s="8">
        <v>4</v>
      </c>
      <c r="C13" s="9">
        <v>11.299999999999999</v>
      </c>
      <c r="D13" s="9">
        <v>2.5</v>
      </c>
      <c r="E13" s="9">
        <v>0</v>
      </c>
      <c r="F13" s="10">
        <v>324</v>
      </c>
    </row>
    <row r="14" spans="1:7" ht="15" customHeight="1" x14ac:dyDescent="0.2">
      <c r="A14" s="13" t="s">
        <v>24</v>
      </c>
      <c r="B14" s="8">
        <v>104</v>
      </c>
      <c r="C14" s="9">
        <v>93.600000000000037</v>
      </c>
      <c r="D14" s="9">
        <v>9.4499999999999957</v>
      </c>
      <c r="E14" s="9">
        <v>0</v>
      </c>
      <c r="F14" s="10">
        <v>1019.3300000000002</v>
      </c>
    </row>
    <row r="15" spans="1:7" ht="15" customHeight="1" x14ac:dyDescent="0.2">
      <c r="A15" s="13" t="s">
        <v>25</v>
      </c>
      <c r="B15" s="8">
        <v>2</v>
      </c>
      <c r="C15" s="9">
        <v>4.8</v>
      </c>
      <c r="D15" s="9">
        <v>0</v>
      </c>
      <c r="E15" s="9">
        <v>0</v>
      </c>
      <c r="F15" s="10">
        <v>105</v>
      </c>
    </row>
    <row r="16" spans="1:7" ht="15" customHeight="1" x14ac:dyDescent="0.2">
      <c r="A16" s="13" t="s">
        <v>26</v>
      </c>
      <c r="B16" s="8">
        <v>73</v>
      </c>
      <c r="C16" s="9">
        <v>83.72</v>
      </c>
      <c r="D16" s="9">
        <v>2.6500000000000012</v>
      </c>
      <c r="E16" s="9">
        <v>0</v>
      </c>
      <c r="F16" s="10">
        <v>1356.73</v>
      </c>
    </row>
    <row r="17" spans="1:6" ht="15" customHeight="1" x14ac:dyDescent="0.2">
      <c r="A17" s="13" t="s">
        <v>27</v>
      </c>
      <c r="B17" s="8">
        <v>8</v>
      </c>
      <c r="C17" s="9">
        <v>9.74</v>
      </c>
      <c r="D17" s="9">
        <v>1.1000000000000001</v>
      </c>
      <c r="E17" s="9">
        <v>0</v>
      </c>
      <c r="F17" s="10">
        <v>466.6</v>
      </c>
    </row>
    <row r="18" spans="1:6" ht="15" customHeight="1" x14ac:dyDescent="0.2">
      <c r="A18" s="13" t="s">
        <v>28</v>
      </c>
      <c r="B18" s="8">
        <v>16</v>
      </c>
      <c r="C18" s="9">
        <v>24.32</v>
      </c>
      <c r="D18" s="9">
        <v>0</v>
      </c>
      <c r="E18" s="9">
        <v>0</v>
      </c>
      <c r="F18" s="10">
        <v>296.10000000000002</v>
      </c>
    </row>
    <row r="19" spans="1:6" ht="15" customHeight="1" x14ac:dyDescent="0.2">
      <c r="A19" s="13" t="s">
        <v>29</v>
      </c>
      <c r="B19" s="8">
        <v>7</v>
      </c>
      <c r="C19" s="9">
        <v>7.4999999999999991</v>
      </c>
      <c r="D19" s="9">
        <v>0.6</v>
      </c>
      <c r="E19" s="9">
        <v>0</v>
      </c>
      <c r="F19" s="10">
        <v>35.85</v>
      </c>
    </row>
    <row r="20" spans="1:6" ht="15" customHeight="1" x14ac:dyDescent="0.2">
      <c r="A20" s="13" t="s">
        <v>30</v>
      </c>
      <c r="B20" s="8">
        <v>2</v>
      </c>
      <c r="C20" s="9">
        <v>7</v>
      </c>
      <c r="D20" s="9">
        <v>1</v>
      </c>
      <c r="E20" s="9">
        <v>0</v>
      </c>
      <c r="F20" s="10">
        <v>182</v>
      </c>
    </row>
    <row r="21" spans="1:6" ht="15" customHeight="1" x14ac:dyDescent="0.2">
      <c r="A21" s="13" t="s">
        <v>31</v>
      </c>
      <c r="B21" s="8">
        <v>2</v>
      </c>
      <c r="C21" s="9">
        <v>30.1</v>
      </c>
      <c r="D21" s="9">
        <v>15.1</v>
      </c>
      <c r="E21" s="9">
        <v>0</v>
      </c>
      <c r="F21" s="10">
        <v>1100</v>
      </c>
    </row>
    <row r="22" spans="1:6" ht="15" customHeight="1" x14ac:dyDescent="0.2">
      <c r="A22" s="13" t="s">
        <v>32</v>
      </c>
      <c r="B22" s="8">
        <v>3</v>
      </c>
      <c r="C22" s="9">
        <v>3</v>
      </c>
      <c r="D22" s="9">
        <v>0</v>
      </c>
      <c r="E22" s="9">
        <v>0</v>
      </c>
      <c r="F22" s="10">
        <v>46</v>
      </c>
    </row>
    <row r="23" spans="1:6" ht="15" customHeight="1" x14ac:dyDescent="0.2">
      <c r="A23" s="13" t="s">
        <v>33</v>
      </c>
      <c r="B23" s="8">
        <v>2</v>
      </c>
      <c r="C23" s="9">
        <v>1.25</v>
      </c>
      <c r="D23" s="9">
        <v>1</v>
      </c>
      <c r="E23" s="9">
        <v>0</v>
      </c>
      <c r="F23" s="10">
        <v>5</v>
      </c>
    </row>
    <row r="24" spans="1:6" ht="15" customHeight="1" x14ac:dyDescent="0.2">
      <c r="A24" s="13" t="s">
        <v>34</v>
      </c>
      <c r="B24" s="8">
        <v>1</v>
      </c>
      <c r="C24" s="9">
        <v>2.4</v>
      </c>
      <c r="D24" s="9">
        <v>0</v>
      </c>
      <c r="E24" s="9">
        <v>0</v>
      </c>
      <c r="F24" s="10">
        <v>36</v>
      </c>
    </row>
    <row r="25" spans="1:6" ht="15" customHeight="1" x14ac:dyDescent="0.2">
      <c r="A25" s="13" t="s">
        <v>35</v>
      </c>
      <c r="B25" s="8">
        <v>3</v>
      </c>
      <c r="C25" s="9">
        <v>2.4000000000000004</v>
      </c>
      <c r="D25" s="9">
        <v>0</v>
      </c>
      <c r="E25" s="9">
        <v>0</v>
      </c>
      <c r="F25" s="10">
        <v>136</v>
      </c>
    </row>
    <row r="26" spans="1:6" s="6" customFormat="1" ht="15" customHeight="1" x14ac:dyDescent="0.2">
      <c r="A26" s="13" t="s">
        <v>36</v>
      </c>
      <c r="B26" s="19">
        <f t="shared" ref="B26:F26" si="4">SUM(B27:B32)</f>
        <v>53</v>
      </c>
      <c r="C26" s="20">
        <f t="shared" si="4"/>
        <v>91.470000000000013</v>
      </c>
      <c r="D26" s="20">
        <f t="shared" si="4"/>
        <v>15.430000000000001</v>
      </c>
      <c r="E26" s="20">
        <f t="shared" si="4"/>
        <v>0</v>
      </c>
      <c r="F26" s="21">
        <f t="shared" si="4"/>
        <v>799.01</v>
      </c>
    </row>
    <row r="27" spans="1:6" ht="15" customHeight="1" x14ac:dyDescent="0.2">
      <c r="A27" s="13" t="s">
        <v>604</v>
      </c>
      <c r="B27" s="8">
        <v>6</v>
      </c>
      <c r="C27" s="9">
        <v>9.57</v>
      </c>
      <c r="D27" s="9">
        <v>1.31</v>
      </c>
      <c r="E27" s="9">
        <v>0</v>
      </c>
      <c r="F27" s="10">
        <v>153</v>
      </c>
    </row>
    <row r="28" spans="1:6" ht="15" customHeight="1" x14ac:dyDescent="0.2">
      <c r="A28" s="13" t="s">
        <v>37</v>
      </c>
      <c r="B28" s="8">
        <v>2</v>
      </c>
      <c r="C28" s="9">
        <v>1.75</v>
      </c>
      <c r="D28" s="9">
        <v>9.9999999999999985E-3</v>
      </c>
      <c r="E28" s="9">
        <v>0</v>
      </c>
      <c r="F28" s="10">
        <v>19</v>
      </c>
    </row>
    <row r="29" spans="1:6" ht="15" customHeight="1" x14ac:dyDescent="0.2">
      <c r="A29" s="13" t="s">
        <v>38</v>
      </c>
      <c r="B29" s="8">
        <v>20</v>
      </c>
      <c r="C29" s="9">
        <v>26.439999999999998</v>
      </c>
      <c r="D29" s="9">
        <v>3.7699999999999996</v>
      </c>
      <c r="E29" s="9">
        <v>0</v>
      </c>
      <c r="F29" s="10">
        <v>276.51000000000005</v>
      </c>
    </row>
    <row r="30" spans="1:6" ht="15" customHeight="1" x14ac:dyDescent="0.2">
      <c r="A30" s="13" t="s">
        <v>39</v>
      </c>
      <c r="B30" s="8">
        <v>10</v>
      </c>
      <c r="C30" s="9">
        <v>19.16</v>
      </c>
      <c r="D30" s="9">
        <v>0</v>
      </c>
      <c r="E30" s="9">
        <v>0</v>
      </c>
      <c r="F30" s="10">
        <v>98.499999999999986</v>
      </c>
    </row>
    <row r="31" spans="1:6" ht="15" customHeight="1" x14ac:dyDescent="0.2">
      <c r="A31" s="13" t="s">
        <v>40</v>
      </c>
      <c r="B31" s="8">
        <v>1</v>
      </c>
      <c r="C31" s="9">
        <v>0.5</v>
      </c>
      <c r="D31" s="9">
        <v>0.25</v>
      </c>
      <c r="E31" s="9">
        <v>0</v>
      </c>
      <c r="F31" s="10">
        <v>3</v>
      </c>
    </row>
    <row r="32" spans="1:6" ht="15" customHeight="1" x14ac:dyDescent="0.2">
      <c r="A32" s="13" t="s">
        <v>41</v>
      </c>
      <c r="B32" s="8">
        <v>14</v>
      </c>
      <c r="C32" s="9">
        <v>34.050000000000011</v>
      </c>
      <c r="D32" s="9">
        <v>10.090000000000002</v>
      </c>
      <c r="E32" s="9">
        <v>0</v>
      </c>
      <c r="F32" s="10">
        <v>249.00000000000003</v>
      </c>
    </row>
    <row r="33" spans="1:6" s="6" customFormat="1" ht="15" customHeight="1" x14ac:dyDescent="0.2">
      <c r="A33" s="13" t="s">
        <v>42</v>
      </c>
      <c r="B33" s="19">
        <f t="shared" ref="B33:F33" si="5">SUM(B34:B43)</f>
        <v>329</v>
      </c>
      <c r="C33" s="20">
        <f t="shared" si="5"/>
        <v>525.26999999999987</v>
      </c>
      <c r="D33" s="20">
        <f t="shared" si="5"/>
        <v>20.630000000000003</v>
      </c>
      <c r="E33" s="20">
        <f t="shared" si="5"/>
        <v>0</v>
      </c>
      <c r="F33" s="21">
        <f t="shared" si="5"/>
        <v>13212.170000000002</v>
      </c>
    </row>
    <row r="34" spans="1:6" ht="15" customHeight="1" x14ac:dyDescent="0.2">
      <c r="A34" s="13" t="s">
        <v>605</v>
      </c>
      <c r="B34" s="8">
        <v>8</v>
      </c>
      <c r="C34" s="9">
        <v>5.92</v>
      </c>
      <c r="D34" s="9">
        <v>2.1999999999999997</v>
      </c>
      <c r="E34" s="9">
        <v>0</v>
      </c>
      <c r="F34" s="10">
        <v>136</v>
      </c>
    </row>
    <row r="35" spans="1:6" ht="15" customHeight="1" x14ac:dyDescent="0.2">
      <c r="A35" s="13" t="s">
        <v>43</v>
      </c>
      <c r="B35" s="8">
        <v>1</v>
      </c>
      <c r="C35" s="9">
        <v>0.8</v>
      </c>
      <c r="D35" s="9">
        <v>0</v>
      </c>
      <c r="E35" s="9">
        <v>0</v>
      </c>
      <c r="F35" s="10">
        <v>12</v>
      </c>
    </row>
    <row r="36" spans="1:6" ht="15" customHeight="1" x14ac:dyDescent="0.2">
      <c r="A36" s="13" t="s">
        <v>44</v>
      </c>
      <c r="B36" s="8">
        <v>4</v>
      </c>
      <c r="C36" s="9">
        <v>1.56</v>
      </c>
      <c r="D36" s="9">
        <v>0</v>
      </c>
      <c r="E36" s="9">
        <v>0</v>
      </c>
      <c r="F36" s="10">
        <v>35.299999999999997</v>
      </c>
    </row>
    <row r="37" spans="1:6" ht="15" customHeight="1" x14ac:dyDescent="0.2">
      <c r="A37" s="13" t="s">
        <v>45</v>
      </c>
      <c r="B37" s="8">
        <v>19</v>
      </c>
      <c r="C37" s="9">
        <v>17.979999999999997</v>
      </c>
      <c r="D37" s="9">
        <v>0.49999999999999994</v>
      </c>
      <c r="E37" s="9">
        <v>0</v>
      </c>
      <c r="F37" s="10">
        <v>468</v>
      </c>
    </row>
    <row r="38" spans="1:6" ht="15" customHeight="1" x14ac:dyDescent="0.2">
      <c r="A38" s="13" t="s">
        <v>46</v>
      </c>
      <c r="B38" s="8">
        <v>3</v>
      </c>
      <c r="C38" s="9">
        <v>2.5999999999999996</v>
      </c>
      <c r="D38" s="9">
        <v>0</v>
      </c>
      <c r="E38" s="9">
        <v>0</v>
      </c>
      <c r="F38" s="10">
        <v>75.599999999999994</v>
      </c>
    </row>
    <row r="39" spans="1:6" ht="15" customHeight="1" x14ac:dyDescent="0.2">
      <c r="A39" s="13" t="s">
        <v>47</v>
      </c>
      <c r="B39" s="8">
        <v>38</v>
      </c>
      <c r="C39" s="9">
        <v>42.439999999999991</v>
      </c>
      <c r="D39" s="9">
        <v>0.56000000000000016</v>
      </c>
      <c r="E39" s="9">
        <v>0</v>
      </c>
      <c r="F39" s="10">
        <v>1545.6000000000001</v>
      </c>
    </row>
    <row r="40" spans="1:6" ht="15" customHeight="1" x14ac:dyDescent="0.2">
      <c r="A40" s="13" t="s">
        <v>48</v>
      </c>
      <c r="B40" s="8">
        <v>81</v>
      </c>
      <c r="C40" s="9">
        <v>88.15</v>
      </c>
      <c r="D40" s="9">
        <v>14.070000000000002</v>
      </c>
      <c r="E40" s="9">
        <v>0</v>
      </c>
      <c r="F40" s="10">
        <v>1461.0300000000002</v>
      </c>
    </row>
    <row r="41" spans="1:6" ht="15" customHeight="1" x14ac:dyDescent="0.2">
      <c r="A41" s="13" t="s">
        <v>49</v>
      </c>
      <c r="B41" s="8">
        <v>31</v>
      </c>
      <c r="C41" s="9">
        <v>52.030000000000008</v>
      </c>
      <c r="D41" s="9">
        <v>0.83000000000000029</v>
      </c>
      <c r="E41" s="9">
        <v>0</v>
      </c>
      <c r="F41" s="10">
        <v>749.93999999999994</v>
      </c>
    </row>
    <row r="42" spans="1:6" ht="15" customHeight="1" x14ac:dyDescent="0.2">
      <c r="A42" s="13" t="s">
        <v>50</v>
      </c>
      <c r="B42" s="8">
        <v>133</v>
      </c>
      <c r="C42" s="9">
        <v>297.88999999999987</v>
      </c>
      <c r="D42" s="9">
        <v>1.6400000000000003</v>
      </c>
      <c r="E42" s="9">
        <v>0</v>
      </c>
      <c r="F42" s="10">
        <v>8183.7000000000016</v>
      </c>
    </row>
    <row r="43" spans="1:6" ht="15" customHeight="1" x14ac:dyDescent="0.2">
      <c r="A43" s="13" t="s">
        <v>51</v>
      </c>
      <c r="B43" s="8">
        <v>11</v>
      </c>
      <c r="C43" s="9">
        <v>15.9</v>
      </c>
      <c r="D43" s="9">
        <v>0.82999999999999985</v>
      </c>
      <c r="E43" s="9">
        <v>0</v>
      </c>
      <c r="F43" s="10">
        <v>545</v>
      </c>
    </row>
    <row r="44" spans="1:6" s="6" customFormat="1" ht="21" customHeight="1" x14ac:dyDescent="0.2">
      <c r="A44" s="12" t="s">
        <v>5</v>
      </c>
      <c r="B44" s="19">
        <f>SUM(B45+B52+B63+B71+B79+B85)</f>
        <v>6600</v>
      </c>
      <c r="C44" s="20">
        <f>SUM(C45+C52+C63+C71+C79+C85)</f>
        <v>14794.415599999998</v>
      </c>
      <c r="D44" s="20">
        <f t="shared" ref="D44:F44" si="6">SUM(D45+D52+D63+D71+D79+D85)</f>
        <v>1292.8725848484848</v>
      </c>
      <c r="E44" s="20">
        <f t="shared" si="6"/>
        <v>8946.3385333333335</v>
      </c>
      <c r="F44" s="21">
        <f t="shared" si="6"/>
        <v>1018994.7023000001</v>
      </c>
    </row>
    <row r="45" spans="1:6" s="6" customFormat="1" ht="15" customHeight="1" x14ac:dyDescent="0.2">
      <c r="A45" s="13" t="s">
        <v>52</v>
      </c>
      <c r="B45" s="19">
        <f>SUM(B46:B51)</f>
        <v>43</v>
      </c>
      <c r="C45" s="20">
        <f>SUM(C46:C51)</f>
        <v>1238.6999999999998</v>
      </c>
      <c r="D45" s="20">
        <f t="shared" ref="D45:E45" si="7">SUM(D46:D51)</f>
        <v>68.260000000000005</v>
      </c>
      <c r="E45" s="20">
        <f t="shared" si="7"/>
        <v>982</v>
      </c>
      <c r="F45" s="21">
        <f>SUM(F46:F51)</f>
        <v>119913.60000000001</v>
      </c>
    </row>
    <row r="46" spans="1:6" ht="15" customHeight="1" x14ac:dyDescent="0.2">
      <c r="A46" s="13" t="s">
        <v>606</v>
      </c>
      <c r="B46" s="22">
        <v>4</v>
      </c>
      <c r="C46" s="23">
        <v>92.5</v>
      </c>
      <c r="D46" s="23">
        <v>0</v>
      </c>
      <c r="E46" s="23">
        <v>81</v>
      </c>
      <c r="F46" s="24">
        <v>3560</v>
      </c>
    </row>
    <row r="47" spans="1:6" ht="15" customHeight="1" x14ac:dyDescent="0.2">
      <c r="A47" s="13" t="s">
        <v>53</v>
      </c>
      <c r="B47" s="22">
        <v>7</v>
      </c>
      <c r="C47" s="23">
        <v>320.12</v>
      </c>
      <c r="D47" s="23">
        <v>41</v>
      </c>
      <c r="E47" s="23">
        <v>170</v>
      </c>
      <c r="F47" s="24">
        <v>29394</v>
      </c>
    </row>
    <row r="48" spans="1:6" ht="15" customHeight="1" x14ac:dyDescent="0.2">
      <c r="A48" s="13" t="s">
        <v>54</v>
      </c>
      <c r="B48" s="22">
        <v>12</v>
      </c>
      <c r="C48" s="23">
        <v>523.4</v>
      </c>
      <c r="D48" s="23">
        <v>8.1</v>
      </c>
      <c r="E48" s="23">
        <v>470</v>
      </c>
      <c r="F48" s="24">
        <v>58684.999999999993</v>
      </c>
    </row>
    <row r="49" spans="1:6" ht="15" customHeight="1" x14ac:dyDescent="0.2">
      <c r="A49" s="13" t="s">
        <v>55</v>
      </c>
      <c r="B49" s="22">
        <v>3</v>
      </c>
      <c r="C49" s="23">
        <v>2.92</v>
      </c>
      <c r="D49" s="23">
        <v>0</v>
      </c>
      <c r="E49" s="23">
        <v>0</v>
      </c>
      <c r="F49" s="24">
        <v>11.6</v>
      </c>
    </row>
    <row r="50" spans="1:6" ht="15" customHeight="1" x14ac:dyDescent="0.2">
      <c r="A50" s="13" t="s">
        <v>56</v>
      </c>
      <c r="B50" s="22">
        <v>14</v>
      </c>
      <c r="C50" s="23">
        <v>297.45999999999998</v>
      </c>
      <c r="D50" s="23">
        <v>19.16</v>
      </c>
      <c r="E50" s="23">
        <v>260.99999999999994</v>
      </c>
      <c r="F50" s="24">
        <v>28255.000000000004</v>
      </c>
    </row>
    <row r="51" spans="1:6" ht="15" customHeight="1" x14ac:dyDescent="0.2">
      <c r="A51" s="13" t="s">
        <v>57</v>
      </c>
      <c r="B51" s="22">
        <v>3</v>
      </c>
      <c r="C51" s="23">
        <v>2.3000000000000003</v>
      </c>
      <c r="D51" s="23">
        <v>0</v>
      </c>
      <c r="E51" s="23">
        <v>0</v>
      </c>
      <c r="F51" s="24">
        <v>8</v>
      </c>
    </row>
    <row r="52" spans="1:6" s="6" customFormat="1" ht="15" customHeight="1" x14ac:dyDescent="0.2">
      <c r="A52" s="13" t="s">
        <v>58</v>
      </c>
      <c r="B52" s="19">
        <f>SUM(B53:B62)</f>
        <v>896</v>
      </c>
      <c r="C52" s="20">
        <f>SUM(C53:C62)</f>
        <v>3106.3999999999996</v>
      </c>
      <c r="D52" s="20">
        <f t="shared" ref="D52:F52" si="8">SUM(D53:D62)</f>
        <v>93.250799999999998</v>
      </c>
      <c r="E52" s="20">
        <f t="shared" si="8"/>
        <v>2638.344000000001</v>
      </c>
      <c r="F52" s="21">
        <f t="shared" si="8"/>
        <v>299481.74310000008</v>
      </c>
    </row>
    <row r="53" spans="1:6" ht="15" customHeight="1" x14ac:dyDescent="0.2">
      <c r="A53" s="13" t="s">
        <v>607</v>
      </c>
      <c r="B53" s="22">
        <v>61</v>
      </c>
      <c r="C53" s="23">
        <v>1114.8299999999997</v>
      </c>
      <c r="D53" s="23">
        <v>31.680000000000003</v>
      </c>
      <c r="E53" s="23">
        <v>1014.05</v>
      </c>
      <c r="F53" s="24">
        <v>107936.25999999998</v>
      </c>
    </row>
    <row r="54" spans="1:6" ht="15" customHeight="1" x14ac:dyDescent="0.2">
      <c r="A54" s="13" t="s">
        <v>59</v>
      </c>
      <c r="B54" s="22">
        <v>131</v>
      </c>
      <c r="C54" s="23">
        <v>174.08</v>
      </c>
      <c r="D54" s="23">
        <v>30.949999999999989</v>
      </c>
      <c r="E54" s="23">
        <v>0</v>
      </c>
      <c r="F54" s="24">
        <v>12104.083099999989</v>
      </c>
    </row>
    <row r="55" spans="1:6" ht="15" customHeight="1" x14ac:dyDescent="0.2">
      <c r="A55" s="13" t="s">
        <v>60</v>
      </c>
      <c r="B55" s="22">
        <v>18</v>
      </c>
      <c r="C55" s="23">
        <v>1444.7000000000003</v>
      </c>
      <c r="D55" s="23">
        <v>14.789999999999994</v>
      </c>
      <c r="E55" s="23">
        <v>1420.9800000000005</v>
      </c>
      <c r="F55" s="24">
        <v>150944.70500000005</v>
      </c>
    </row>
    <row r="56" spans="1:6" ht="15" customHeight="1" x14ac:dyDescent="0.2">
      <c r="A56" s="13" t="s">
        <v>61</v>
      </c>
      <c r="B56" s="22">
        <v>56</v>
      </c>
      <c r="C56" s="23">
        <v>15.660000000000002</v>
      </c>
      <c r="D56" s="23">
        <v>2.6724000000000006</v>
      </c>
      <c r="E56" s="23">
        <v>0.5</v>
      </c>
      <c r="F56" s="24">
        <v>299.74999999999989</v>
      </c>
    </row>
    <row r="57" spans="1:6" ht="15" customHeight="1" x14ac:dyDescent="0.2">
      <c r="A57" s="13" t="s">
        <v>62</v>
      </c>
      <c r="B57" s="22">
        <v>4</v>
      </c>
      <c r="C57" s="23">
        <v>0.48</v>
      </c>
      <c r="D57" s="23">
        <v>0.01</v>
      </c>
      <c r="E57" s="23">
        <v>0</v>
      </c>
      <c r="F57" s="24">
        <v>10.35</v>
      </c>
    </row>
    <row r="58" spans="1:6" ht="15" customHeight="1" x14ac:dyDescent="0.2">
      <c r="A58" s="13" t="s">
        <v>63</v>
      </c>
      <c r="B58" s="22">
        <v>66</v>
      </c>
      <c r="C58" s="23">
        <v>185.24</v>
      </c>
      <c r="D58" s="23">
        <v>0.92319999999999991</v>
      </c>
      <c r="E58" s="23">
        <v>171.76400000000001</v>
      </c>
      <c r="F58" s="24">
        <v>21294.59</v>
      </c>
    </row>
    <row r="59" spans="1:6" ht="15" customHeight="1" x14ac:dyDescent="0.2">
      <c r="A59" s="13" t="s">
        <v>64</v>
      </c>
      <c r="B59" s="22">
        <v>53</v>
      </c>
      <c r="C59" s="23">
        <v>38.850000000000023</v>
      </c>
      <c r="D59" s="23">
        <v>0.64400000000000013</v>
      </c>
      <c r="E59" s="23">
        <v>29.999999999999993</v>
      </c>
      <c r="F59" s="24">
        <v>2502.4449999999997</v>
      </c>
    </row>
    <row r="60" spans="1:6" ht="15" customHeight="1" x14ac:dyDescent="0.2">
      <c r="A60" s="13" t="s">
        <v>65</v>
      </c>
      <c r="B60" s="22">
        <v>156</v>
      </c>
      <c r="C60" s="23">
        <v>32.64</v>
      </c>
      <c r="D60" s="23">
        <v>2.9304000000000006</v>
      </c>
      <c r="E60" s="23">
        <v>1.0000000000000002</v>
      </c>
      <c r="F60" s="24">
        <v>527.06999999999982</v>
      </c>
    </row>
    <row r="61" spans="1:6" ht="15" customHeight="1" x14ac:dyDescent="0.2">
      <c r="A61" s="13" t="s">
        <v>66</v>
      </c>
      <c r="B61" s="22">
        <v>148</v>
      </c>
      <c r="C61" s="23">
        <v>53.28</v>
      </c>
      <c r="D61" s="23">
        <v>4.6208</v>
      </c>
      <c r="E61" s="23">
        <v>0</v>
      </c>
      <c r="F61" s="24">
        <v>2993.53</v>
      </c>
    </row>
    <row r="62" spans="1:6" ht="15" customHeight="1" x14ac:dyDescent="0.2">
      <c r="A62" s="13" t="s">
        <v>67</v>
      </c>
      <c r="B62" s="22">
        <v>203</v>
      </c>
      <c r="C62" s="23">
        <v>46.640000000000022</v>
      </c>
      <c r="D62" s="23">
        <v>4.03</v>
      </c>
      <c r="E62" s="23">
        <v>5.0000000000000017E-2</v>
      </c>
      <c r="F62" s="24">
        <v>868.96000000000015</v>
      </c>
    </row>
    <row r="63" spans="1:6" s="6" customFormat="1" ht="15" customHeight="1" x14ac:dyDescent="0.2">
      <c r="A63" s="13" t="s">
        <v>68</v>
      </c>
      <c r="B63" s="19">
        <f>SUM(B64:B70)</f>
        <v>1239</v>
      </c>
      <c r="C63" s="20">
        <f>SUM(C64:C70)</f>
        <v>1134.83</v>
      </c>
      <c r="D63" s="20">
        <f t="shared" ref="D63:F63" si="9">SUM(D64:D70)</f>
        <v>104.10799999999998</v>
      </c>
      <c r="E63" s="20">
        <f t="shared" si="9"/>
        <v>40.07</v>
      </c>
      <c r="F63" s="21">
        <f t="shared" si="9"/>
        <v>33114.040000000008</v>
      </c>
    </row>
    <row r="64" spans="1:6" ht="15" customHeight="1" x14ac:dyDescent="0.2">
      <c r="A64" s="13" t="s">
        <v>608</v>
      </c>
      <c r="B64" s="22">
        <v>109</v>
      </c>
      <c r="C64" s="23">
        <v>72.570000000000007</v>
      </c>
      <c r="D64" s="23">
        <v>11.620000000000003</v>
      </c>
      <c r="E64" s="23">
        <v>0</v>
      </c>
      <c r="F64" s="24">
        <v>2014.9399999999987</v>
      </c>
    </row>
    <row r="65" spans="1:6" ht="15" customHeight="1" x14ac:dyDescent="0.2">
      <c r="A65" s="13" t="s">
        <v>69</v>
      </c>
      <c r="B65" s="22">
        <v>170</v>
      </c>
      <c r="C65" s="23">
        <v>174.54000000000005</v>
      </c>
      <c r="D65" s="23">
        <v>13.499999999999993</v>
      </c>
      <c r="E65" s="23">
        <v>0</v>
      </c>
      <c r="F65" s="24">
        <v>3469.1999999999994</v>
      </c>
    </row>
    <row r="66" spans="1:6" ht="15" customHeight="1" x14ac:dyDescent="0.2">
      <c r="A66" s="13" t="s">
        <v>70</v>
      </c>
      <c r="B66" s="22">
        <v>154</v>
      </c>
      <c r="C66" s="23">
        <v>162.49</v>
      </c>
      <c r="D66" s="23">
        <v>10.569999999999995</v>
      </c>
      <c r="E66" s="23">
        <v>40.07</v>
      </c>
      <c r="F66" s="24">
        <v>6800.5599999999995</v>
      </c>
    </row>
    <row r="67" spans="1:6" ht="15" customHeight="1" x14ac:dyDescent="0.2">
      <c r="A67" s="13" t="s">
        <v>71</v>
      </c>
      <c r="B67" s="22">
        <v>64</v>
      </c>
      <c r="C67" s="23">
        <v>34.660000000000011</v>
      </c>
      <c r="D67" s="23">
        <v>5.5699999999999994</v>
      </c>
      <c r="E67" s="23">
        <v>0</v>
      </c>
      <c r="F67" s="24">
        <v>859.86000000000047</v>
      </c>
    </row>
    <row r="68" spans="1:6" ht="15" customHeight="1" x14ac:dyDescent="0.2">
      <c r="A68" s="13" t="s">
        <v>72</v>
      </c>
      <c r="B68" s="22">
        <v>296</v>
      </c>
      <c r="C68" s="23">
        <v>234.19000000000005</v>
      </c>
      <c r="D68" s="23">
        <v>23.815999999999978</v>
      </c>
      <c r="E68" s="23">
        <v>0</v>
      </c>
      <c r="F68" s="24">
        <v>5901.13</v>
      </c>
    </row>
    <row r="69" spans="1:6" ht="15" customHeight="1" x14ac:dyDescent="0.2">
      <c r="A69" s="13" t="s">
        <v>73</v>
      </c>
      <c r="B69" s="22">
        <v>78</v>
      </c>
      <c r="C69" s="23">
        <v>57.199999999999989</v>
      </c>
      <c r="D69" s="23">
        <v>4.5300000000000011</v>
      </c>
      <c r="E69" s="23">
        <v>0</v>
      </c>
      <c r="F69" s="24">
        <v>1142.44</v>
      </c>
    </row>
    <row r="70" spans="1:6" ht="15" customHeight="1" x14ac:dyDescent="0.2">
      <c r="A70" s="13" t="s">
        <v>74</v>
      </c>
      <c r="B70" s="22">
        <v>368</v>
      </c>
      <c r="C70" s="23">
        <v>399.17999999999989</v>
      </c>
      <c r="D70" s="23">
        <v>34.50200000000001</v>
      </c>
      <c r="E70" s="23">
        <v>0</v>
      </c>
      <c r="F70" s="24">
        <v>12925.910000000011</v>
      </c>
    </row>
    <row r="71" spans="1:6" s="6" customFormat="1" ht="15" customHeight="1" x14ac:dyDescent="0.2">
      <c r="A71" s="13" t="s">
        <v>75</v>
      </c>
      <c r="B71" s="19">
        <f>SUM(B72:B78)</f>
        <v>512</v>
      </c>
      <c r="C71" s="20">
        <f>SUM(C72:C78)</f>
        <v>2219.31</v>
      </c>
      <c r="D71" s="20">
        <f t="shared" ref="D71:F71" si="10">SUM(D72:D78)</f>
        <v>363.77816666666666</v>
      </c>
      <c r="E71" s="20">
        <f t="shared" si="10"/>
        <v>1671.3799999999997</v>
      </c>
      <c r="F71" s="21">
        <f t="shared" si="10"/>
        <v>154925.54</v>
      </c>
    </row>
    <row r="72" spans="1:6" ht="15" customHeight="1" x14ac:dyDescent="0.2">
      <c r="A72" s="13" t="s">
        <v>609</v>
      </c>
      <c r="B72" s="22">
        <v>25</v>
      </c>
      <c r="C72" s="23">
        <v>967.7299999999999</v>
      </c>
      <c r="D72" s="23">
        <v>222.07</v>
      </c>
      <c r="E72" s="23">
        <v>803.38999999999987</v>
      </c>
      <c r="F72" s="24">
        <v>75218</v>
      </c>
    </row>
    <row r="73" spans="1:6" ht="15" customHeight="1" x14ac:dyDescent="0.2">
      <c r="A73" s="13" t="s">
        <v>76</v>
      </c>
      <c r="B73" s="22">
        <v>5</v>
      </c>
      <c r="C73" s="23">
        <v>80</v>
      </c>
      <c r="D73" s="23">
        <v>20</v>
      </c>
      <c r="E73" s="23">
        <v>79</v>
      </c>
      <c r="F73" s="24">
        <v>4835</v>
      </c>
    </row>
    <row r="74" spans="1:6" ht="15" customHeight="1" x14ac:dyDescent="0.2">
      <c r="A74" s="13" t="s">
        <v>77</v>
      </c>
      <c r="B74" s="22">
        <v>71</v>
      </c>
      <c r="C74" s="23">
        <v>871.96999999999991</v>
      </c>
      <c r="D74" s="23">
        <v>98.547499999999999</v>
      </c>
      <c r="E74" s="23">
        <v>783.8399999999998</v>
      </c>
      <c r="F74" s="24">
        <v>68727</v>
      </c>
    </row>
    <row r="75" spans="1:6" ht="15" customHeight="1" x14ac:dyDescent="0.2">
      <c r="A75" s="13" t="s">
        <v>78</v>
      </c>
      <c r="B75" s="22">
        <v>88</v>
      </c>
      <c r="C75" s="23">
        <v>53.70000000000001</v>
      </c>
      <c r="D75" s="23">
        <v>5.910000000000001</v>
      </c>
      <c r="E75" s="23">
        <v>0</v>
      </c>
      <c r="F75" s="24">
        <v>731.52999999999975</v>
      </c>
    </row>
    <row r="76" spans="1:6" ht="15" customHeight="1" x14ac:dyDescent="0.2">
      <c r="A76" s="13" t="s">
        <v>79</v>
      </c>
      <c r="B76" s="22">
        <v>274</v>
      </c>
      <c r="C76" s="23">
        <v>215.25000000000003</v>
      </c>
      <c r="D76" s="23">
        <v>12.086666666666668</v>
      </c>
      <c r="E76" s="23">
        <v>4.9999999999999947</v>
      </c>
      <c r="F76" s="24">
        <v>4949.66</v>
      </c>
    </row>
    <row r="77" spans="1:6" ht="15" customHeight="1" x14ac:dyDescent="0.2">
      <c r="A77" s="13" t="s">
        <v>80</v>
      </c>
      <c r="B77" s="22">
        <v>41</v>
      </c>
      <c r="C77" s="23">
        <v>27.02</v>
      </c>
      <c r="D77" s="23">
        <v>3.323999999999999</v>
      </c>
      <c r="E77" s="23">
        <v>0.15000000000000002</v>
      </c>
      <c r="F77" s="24">
        <v>434.09999999999991</v>
      </c>
    </row>
    <row r="78" spans="1:6" ht="15" customHeight="1" x14ac:dyDescent="0.2">
      <c r="A78" s="13" t="s">
        <v>81</v>
      </c>
      <c r="B78" s="22">
        <v>8</v>
      </c>
      <c r="C78" s="23">
        <v>3.64</v>
      </c>
      <c r="D78" s="23">
        <v>1.8400000000000003</v>
      </c>
      <c r="E78" s="23">
        <v>0</v>
      </c>
      <c r="F78" s="24">
        <v>30.25</v>
      </c>
    </row>
    <row r="79" spans="1:6" s="6" customFormat="1" ht="15" customHeight="1" x14ac:dyDescent="0.2">
      <c r="A79" s="13" t="s">
        <v>82</v>
      </c>
      <c r="B79" s="19">
        <f>SUM(B80:B84)</f>
        <v>510</v>
      </c>
      <c r="C79" s="20">
        <f>SUM(C80:C84)</f>
        <v>269.55160000000001</v>
      </c>
      <c r="D79" s="20">
        <f>SUM(D80:D84)</f>
        <v>26.956000000000003</v>
      </c>
      <c r="E79" s="20">
        <f t="shared" ref="E79" si="11">SUM(E80:E84)</f>
        <v>0</v>
      </c>
      <c r="F79" s="21">
        <f>SUM(F80:F84)</f>
        <v>5216.1115999999993</v>
      </c>
    </row>
    <row r="80" spans="1:6" ht="15" customHeight="1" x14ac:dyDescent="0.2">
      <c r="A80" s="13" t="s">
        <v>610</v>
      </c>
      <c r="B80" s="22">
        <v>119</v>
      </c>
      <c r="C80" s="23">
        <v>67.109999999999971</v>
      </c>
      <c r="D80" s="23">
        <v>7.8600000000000021</v>
      </c>
      <c r="E80" s="23">
        <v>0</v>
      </c>
      <c r="F80" s="24">
        <v>1048.9399999999994</v>
      </c>
    </row>
    <row r="81" spans="1:6" ht="15" customHeight="1" x14ac:dyDescent="0.2">
      <c r="A81" s="13" t="s">
        <v>83</v>
      </c>
      <c r="B81" s="22">
        <v>176</v>
      </c>
      <c r="C81" s="23">
        <v>94.015200000000021</v>
      </c>
      <c r="D81" s="23">
        <v>9.7360000000000024</v>
      </c>
      <c r="E81" s="23">
        <v>0</v>
      </c>
      <c r="F81" s="24">
        <v>2662.0815999999995</v>
      </c>
    </row>
    <row r="82" spans="1:6" ht="15" customHeight="1" x14ac:dyDescent="0.2">
      <c r="A82" s="13" t="s">
        <v>84</v>
      </c>
      <c r="B82" s="22">
        <v>52</v>
      </c>
      <c r="C82" s="23">
        <v>35.250000000000007</v>
      </c>
      <c r="D82" s="23">
        <v>1.7999999999999998</v>
      </c>
      <c r="E82" s="23">
        <v>0</v>
      </c>
      <c r="F82" s="24">
        <v>385.63000000000005</v>
      </c>
    </row>
    <row r="83" spans="1:6" ht="15" customHeight="1" x14ac:dyDescent="0.2">
      <c r="A83" s="13" t="s">
        <v>85</v>
      </c>
      <c r="B83" s="22">
        <v>23</v>
      </c>
      <c r="C83" s="23">
        <v>9.8800000000000026</v>
      </c>
      <c r="D83" s="23">
        <v>1.1799999999999997</v>
      </c>
      <c r="E83" s="23">
        <v>0</v>
      </c>
      <c r="F83" s="24">
        <v>144</v>
      </c>
    </row>
    <row r="84" spans="1:6" ht="15" customHeight="1" x14ac:dyDescent="0.2">
      <c r="A84" s="13" t="s">
        <v>86</v>
      </c>
      <c r="B84" s="22">
        <v>140</v>
      </c>
      <c r="C84" s="23">
        <v>63.296400000000006</v>
      </c>
      <c r="D84" s="23">
        <v>6.379999999999999</v>
      </c>
      <c r="E84" s="23">
        <v>0</v>
      </c>
      <c r="F84" s="24">
        <v>975.46000000000015</v>
      </c>
    </row>
    <row r="85" spans="1:6" s="6" customFormat="1" ht="15" customHeight="1" x14ac:dyDescent="0.2">
      <c r="A85" s="13" t="s">
        <v>87</v>
      </c>
      <c r="B85" s="19">
        <f>SUM(B86:B101)</f>
        <v>3400</v>
      </c>
      <c r="C85" s="20">
        <f>SUM(C86:C101)</f>
        <v>6825.6239999999989</v>
      </c>
      <c r="D85" s="20">
        <f t="shared" ref="D85:F85" si="12">SUM(D86:D101)</f>
        <v>636.51961818181815</v>
      </c>
      <c r="E85" s="20">
        <f t="shared" si="12"/>
        <v>3614.5445333333332</v>
      </c>
      <c r="F85" s="21">
        <f t="shared" si="12"/>
        <v>406343.66760000004</v>
      </c>
    </row>
    <row r="86" spans="1:6" ht="15" customHeight="1" x14ac:dyDescent="0.2">
      <c r="A86" s="13" t="s">
        <v>611</v>
      </c>
      <c r="B86" s="22">
        <v>27</v>
      </c>
      <c r="C86" s="23">
        <v>502.25</v>
      </c>
      <c r="D86" s="23">
        <v>38.04399999999999</v>
      </c>
      <c r="E86" s="23">
        <v>478.02</v>
      </c>
      <c r="F86" s="24">
        <v>43562.38</v>
      </c>
    </row>
    <row r="87" spans="1:6" ht="15" customHeight="1" x14ac:dyDescent="0.2">
      <c r="A87" s="13" t="s">
        <v>88</v>
      </c>
      <c r="B87" s="22">
        <v>55</v>
      </c>
      <c r="C87" s="23">
        <v>31.540000000000006</v>
      </c>
      <c r="D87" s="23">
        <v>0.89000000000000012</v>
      </c>
      <c r="E87" s="23">
        <v>0</v>
      </c>
      <c r="F87" s="24">
        <v>1517.1199999999994</v>
      </c>
    </row>
    <row r="88" spans="1:6" ht="15" customHeight="1" x14ac:dyDescent="0.2">
      <c r="A88" s="13" t="s">
        <v>89</v>
      </c>
      <c r="B88" s="22">
        <v>72</v>
      </c>
      <c r="C88" s="23">
        <v>1711.6300000000003</v>
      </c>
      <c r="D88" s="23">
        <v>131.24499999999998</v>
      </c>
      <c r="E88" s="23">
        <v>1449.2533333333333</v>
      </c>
      <c r="F88" s="24">
        <v>154487.80000000002</v>
      </c>
    </row>
    <row r="89" spans="1:6" ht="15" customHeight="1" x14ac:dyDescent="0.2">
      <c r="A89" s="13" t="s">
        <v>90</v>
      </c>
      <c r="B89" s="22">
        <v>271</v>
      </c>
      <c r="C89" s="23">
        <v>141.07000000000008</v>
      </c>
      <c r="D89" s="23">
        <v>23.890400000000007</v>
      </c>
      <c r="E89" s="23">
        <v>0</v>
      </c>
      <c r="F89" s="24">
        <v>2038.4899999999998</v>
      </c>
    </row>
    <row r="90" spans="1:6" ht="15" customHeight="1" x14ac:dyDescent="0.2">
      <c r="A90" s="13" t="s">
        <v>91</v>
      </c>
      <c r="B90" s="22">
        <v>37</v>
      </c>
      <c r="C90" s="23">
        <v>1259.4500000000003</v>
      </c>
      <c r="D90" s="23">
        <v>16.700000000000003</v>
      </c>
      <c r="E90" s="23">
        <v>1141.4999999999998</v>
      </c>
      <c r="F90" s="24">
        <v>134004.84999999998</v>
      </c>
    </row>
    <row r="91" spans="1:6" ht="15" customHeight="1" x14ac:dyDescent="0.2">
      <c r="A91" s="13" t="s">
        <v>92</v>
      </c>
      <c r="B91" s="22">
        <v>153</v>
      </c>
      <c r="C91" s="23">
        <v>34.929999999999993</v>
      </c>
      <c r="D91" s="23">
        <v>2.2199999999999998</v>
      </c>
      <c r="E91" s="23">
        <v>1.9999999999999997E-2</v>
      </c>
      <c r="F91" s="24">
        <v>1104.9100000000003</v>
      </c>
    </row>
    <row r="92" spans="1:6" ht="15" customHeight="1" x14ac:dyDescent="0.2">
      <c r="A92" s="13" t="s">
        <v>93</v>
      </c>
      <c r="B92" s="22">
        <v>20</v>
      </c>
      <c r="C92" s="23">
        <v>493.80000000000013</v>
      </c>
      <c r="D92" s="23">
        <v>0.43000000000000005</v>
      </c>
      <c r="E92" s="23">
        <v>420.75</v>
      </c>
      <c r="F92" s="24">
        <v>33495.999999999993</v>
      </c>
    </row>
    <row r="93" spans="1:6" ht="15" customHeight="1" x14ac:dyDescent="0.2">
      <c r="A93" s="13" t="s">
        <v>94</v>
      </c>
      <c r="B93" s="22">
        <v>610</v>
      </c>
      <c r="C93" s="23">
        <v>650.7399999999999</v>
      </c>
      <c r="D93" s="23">
        <v>63.580399999999983</v>
      </c>
      <c r="E93" s="23">
        <v>0</v>
      </c>
      <c r="F93" s="24">
        <v>7170.5899999999992</v>
      </c>
    </row>
    <row r="94" spans="1:6" ht="15" customHeight="1" x14ac:dyDescent="0.2">
      <c r="A94" s="13" t="s">
        <v>95</v>
      </c>
      <c r="B94" s="22">
        <v>474</v>
      </c>
      <c r="C94" s="23">
        <v>334.74000000000024</v>
      </c>
      <c r="D94" s="23">
        <v>35.688000000000017</v>
      </c>
      <c r="E94" s="23">
        <v>0</v>
      </c>
      <c r="F94" s="24">
        <v>4967.6401000000033</v>
      </c>
    </row>
    <row r="95" spans="1:6" ht="15" customHeight="1" x14ac:dyDescent="0.2">
      <c r="A95" s="13" t="s">
        <v>96</v>
      </c>
      <c r="B95" s="22">
        <v>309</v>
      </c>
      <c r="C95" s="23">
        <v>331.91999999999996</v>
      </c>
      <c r="D95" s="23">
        <v>47.52000000000001</v>
      </c>
      <c r="E95" s="23">
        <v>0</v>
      </c>
      <c r="F95" s="24">
        <v>3083.3599999999979</v>
      </c>
    </row>
    <row r="96" spans="1:6" ht="15" customHeight="1" x14ac:dyDescent="0.2">
      <c r="A96" s="13" t="s">
        <v>97</v>
      </c>
      <c r="B96" s="22">
        <v>241</v>
      </c>
      <c r="C96" s="23">
        <v>211.03999999999994</v>
      </c>
      <c r="D96" s="23">
        <v>38.059999999999988</v>
      </c>
      <c r="E96" s="23">
        <v>1.200000000000001E-3</v>
      </c>
      <c r="F96" s="24">
        <v>1963.3299999999997</v>
      </c>
    </row>
    <row r="97" spans="1:6" ht="15" customHeight="1" x14ac:dyDescent="0.2">
      <c r="A97" s="13" t="s">
        <v>98</v>
      </c>
      <c r="B97" s="22">
        <v>313</v>
      </c>
      <c r="C97" s="23">
        <v>409.464</v>
      </c>
      <c r="D97" s="23">
        <v>68.111818181818222</v>
      </c>
      <c r="E97" s="23">
        <v>125.00000000000016</v>
      </c>
      <c r="F97" s="24">
        <v>10940.589500000015</v>
      </c>
    </row>
    <row r="98" spans="1:6" ht="15" customHeight="1" x14ac:dyDescent="0.2">
      <c r="A98" s="13" t="s">
        <v>99</v>
      </c>
      <c r="B98" s="22">
        <v>142</v>
      </c>
      <c r="C98" s="23">
        <v>36.120000000000005</v>
      </c>
      <c r="D98" s="23">
        <v>3.5399999999999996</v>
      </c>
      <c r="E98" s="23">
        <v>0</v>
      </c>
      <c r="F98" s="24">
        <v>809.91</v>
      </c>
    </row>
    <row r="99" spans="1:6" ht="15" customHeight="1" x14ac:dyDescent="0.2">
      <c r="A99" s="13" t="s">
        <v>100</v>
      </c>
      <c r="B99" s="22">
        <v>167</v>
      </c>
      <c r="C99" s="23">
        <v>86.319999999999965</v>
      </c>
      <c r="D99" s="23">
        <v>15.019999999999998</v>
      </c>
      <c r="E99" s="23">
        <v>0</v>
      </c>
      <c r="F99" s="24">
        <v>948.8399999999998</v>
      </c>
    </row>
    <row r="100" spans="1:6" ht="15" customHeight="1" x14ac:dyDescent="0.2">
      <c r="A100" s="13" t="s">
        <v>101</v>
      </c>
      <c r="B100" s="22">
        <v>236</v>
      </c>
      <c r="C100" s="23">
        <v>310.48999999999967</v>
      </c>
      <c r="D100" s="23">
        <v>74.319999999999951</v>
      </c>
      <c r="E100" s="23">
        <v>0</v>
      </c>
      <c r="F100" s="24">
        <v>3407.8999999999996</v>
      </c>
    </row>
    <row r="101" spans="1:6" ht="15" customHeight="1" x14ac:dyDescent="0.2">
      <c r="A101" s="13" t="s">
        <v>102</v>
      </c>
      <c r="B101" s="22">
        <v>273</v>
      </c>
      <c r="C101" s="23">
        <v>280.11999999999978</v>
      </c>
      <c r="D101" s="23">
        <v>77.259999999999948</v>
      </c>
      <c r="E101" s="23">
        <v>0</v>
      </c>
      <c r="F101" s="24">
        <v>2839.9580000000005</v>
      </c>
    </row>
    <row r="102" spans="1:6" s="6" customFormat="1" ht="21" customHeight="1" x14ac:dyDescent="0.2">
      <c r="A102" s="12" t="s">
        <v>6</v>
      </c>
      <c r="B102" s="19">
        <f>SUM(B103+B115+B123+B129+B135+B142)</f>
        <v>1582</v>
      </c>
      <c r="C102" s="20">
        <f>SUM(C103+C115+C123+C129+C135+C142)</f>
        <v>1823.5519999999997</v>
      </c>
      <c r="D102" s="20">
        <f t="shared" ref="D102:F102" si="13">SUM(D103+D115+D123+D129+D135+D142)</f>
        <v>185.41</v>
      </c>
      <c r="E102" s="20">
        <f t="shared" si="13"/>
        <v>0.26</v>
      </c>
      <c r="F102" s="21">
        <f t="shared" si="13"/>
        <v>31593.880000000005</v>
      </c>
    </row>
    <row r="103" spans="1:6" s="6" customFormat="1" ht="15" customHeight="1" x14ac:dyDescent="0.2">
      <c r="A103" s="13" t="s">
        <v>103</v>
      </c>
      <c r="B103" s="19">
        <f>SUM(B104:B114)</f>
        <v>198</v>
      </c>
      <c r="C103" s="20">
        <f>SUM(C104:C114)</f>
        <v>138.35999999999999</v>
      </c>
      <c r="D103" s="20">
        <f t="shared" ref="D103:F103" si="14">SUM(D104:D114)</f>
        <v>9.76</v>
      </c>
      <c r="E103" s="20">
        <f t="shared" si="14"/>
        <v>0</v>
      </c>
      <c r="F103" s="21">
        <f t="shared" si="14"/>
        <v>3660.86</v>
      </c>
    </row>
    <row r="104" spans="1:6" ht="15" customHeight="1" x14ac:dyDescent="0.2">
      <c r="A104" s="13" t="s">
        <v>104</v>
      </c>
      <c r="B104" s="22">
        <v>34</v>
      </c>
      <c r="C104" s="23">
        <v>21.509999999999998</v>
      </c>
      <c r="D104" s="23">
        <v>0.50000000000000022</v>
      </c>
      <c r="E104" s="23">
        <v>0</v>
      </c>
      <c r="F104" s="24">
        <v>431.62000000000006</v>
      </c>
    </row>
    <row r="105" spans="1:6" ht="15" customHeight="1" x14ac:dyDescent="0.2">
      <c r="A105" s="13" t="s">
        <v>105</v>
      </c>
      <c r="B105" s="22">
        <v>1</v>
      </c>
      <c r="C105" s="23">
        <v>0.2</v>
      </c>
      <c r="D105" s="23">
        <v>0</v>
      </c>
      <c r="E105" s="23">
        <v>0</v>
      </c>
      <c r="F105" s="24">
        <v>30</v>
      </c>
    </row>
    <row r="106" spans="1:6" ht="15" customHeight="1" x14ac:dyDescent="0.2">
      <c r="A106" s="13" t="s">
        <v>106</v>
      </c>
      <c r="B106" s="22">
        <v>47</v>
      </c>
      <c r="C106" s="23">
        <v>19.349999999999994</v>
      </c>
      <c r="D106" s="23">
        <v>4.62</v>
      </c>
      <c r="E106" s="23">
        <v>0</v>
      </c>
      <c r="F106" s="24">
        <v>509.00000000000011</v>
      </c>
    </row>
    <row r="107" spans="1:6" ht="15" customHeight="1" x14ac:dyDescent="0.2">
      <c r="A107" s="13" t="s">
        <v>107</v>
      </c>
      <c r="B107" s="22">
        <v>23</v>
      </c>
      <c r="C107" s="23">
        <v>29.360000000000007</v>
      </c>
      <c r="D107" s="23">
        <v>1.88</v>
      </c>
      <c r="E107" s="23">
        <v>0</v>
      </c>
      <c r="F107" s="24">
        <v>707.49</v>
      </c>
    </row>
    <row r="108" spans="1:6" ht="15" customHeight="1" x14ac:dyDescent="0.2">
      <c r="A108" s="13" t="s">
        <v>108</v>
      </c>
      <c r="B108" s="22">
        <v>11</v>
      </c>
      <c r="C108" s="23">
        <v>5.2</v>
      </c>
      <c r="D108" s="23">
        <v>0.48</v>
      </c>
      <c r="E108" s="23">
        <v>0</v>
      </c>
      <c r="F108" s="24">
        <v>243.55</v>
      </c>
    </row>
    <row r="109" spans="1:6" ht="15" customHeight="1" x14ac:dyDescent="0.2">
      <c r="A109" s="13" t="s">
        <v>109</v>
      </c>
      <c r="B109" s="22">
        <v>16</v>
      </c>
      <c r="C109" s="23">
        <v>14.97</v>
      </c>
      <c r="D109" s="23">
        <v>0.18999999999999995</v>
      </c>
      <c r="E109" s="23">
        <v>0</v>
      </c>
      <c r="F109" s="24">
        <v>276.3</v>
      </c>
    </row>
    <row r="110" spans="1:6" ht="15" customHeight="1" x14ac:dyDescent="0.2">
      <c r="A110" s="13" t="s">
        <v>110</v>
      </c>
      <c r="B110" s="22">
        <v>2</v>
      </c>
      <c r="C110" s="23">
        <v>0.08</v>
      </c>
      <c r="D110" s="23">
        <v>0</v>
      </c>
      <c r="E110" s="23">
        <v>0</v>
      </c>
      <c r="F110" s="24">
        <v>1.9</v>
      </c>
    </row>
    <row r="111" spans="1:6" ht="15" customHeight="1" x14ac:dyDescent="0.2">
      <c r="A111" s="13" t="s">
        <v>111</v>
      </c>
      <c r="B111" s="22">
        <v>4</v>
      </c>
      <c r="C111" s="23">
        <v>1.5000000000000002</v>
      </c>
      <c r="D111" s="23">
        <v>0</v>
      </c>
      <c r="E111" s="23">
        <v>0</v>
      </c>
      <c r="F111" s="24">
        <v>79.650000000000006</v>
      </c>
    </row>
    <row r="112" spans="1:6" ht="15" customHeight="1" x14ac:dyDescent="0.2">
      <c r="A112" s="13" t="s">
        <v>112</v>
      </c>
      <c r="B112" s="22">
        <v>47</v>
      </c>
      <c r="C112" s="23">
        <v>38.29</v>
      </c>
      <c r="D112" s="23">
        <v>1.5699999999999998</v>
      </c>
      <c r="E112" s="23">
        <v>0</v>
      </c>
      <c r="F112" s="24">
        <v>1208.75</v>
      </c>
    </row>
    <row r="113" spans="1:6" ht="15" customHeight="1" x14ac:dyDescent="0.2">
      <c r="A113" s="13" t="s">
        <v>113</v>
      </c>
      <c r="B113" s="22">
        <v>11</v>
      </c>
      <c r="C113" s="23">
        <v>6.6599999999999993</v>
      </c>
      <c r="D113" s="23">
        <v>0.12</v>
      </c>
      <c r="E113" s="23">
        <v>0</v>
      </c>
      <c r="F113" s="24">
        <v>149.60000000000002</v>
      </c>
    </row>
    <row r="114" spans="1:6" ht="15" customHeight="1" x14ac:dyDescent="0.2">
      <c r="A114" s="13" t="s">
        <v>114</v>
      </c>
      <c r="B114" s="22">
        <v>2</v>
      </c>
      <c r="C114" s="23">
        <v>1.24</v>
      </c>
      <c r="D114" s="23">
        <v>0.4</v>
      </c>
      <c r="E114" s="23">
        <v>0</v>
      </c>
      <c r="F114" s="24">
        <v>23</v>
      </c>
    </row>
    <row r="115" spans="1:6" s="6" customFormat="1" ht="15" customHeight="1" x14ac:dyDescent="0.2">
      <c r="A115" s="13" t="s">
        <v>115</v>
      </c>
      <c r="B115" s="19">
        <f>SUM(B116:B122)</f>
        <v>415</v>
      </c>
      <c r="C115" s="20">
        <f>SUM(C116:C122)</f>
        <v>323.51</v>
      </c>
      <c r="D115" s="20">
        <f>SUM(D116:D122)</f>
        <v>35.660000000000004</v>
      </c>
      <c r="E115" s="20">
        <f t="shared" ref="E115:F115" si="15">SUM(E116:E122)</f>
        <v>0</v>
      </c>
      <c r="F115" s="21">
        <f t="shared" si="15"/>
        <v>9193.2999999999993</v>
      </c>
    </row>
    <row r="116" spans="1:6" ht="15" customHeight="1" x14ac:dyDescent="0.2">
      <c r="A116" s="13" t="s">
        <v>612</v>
      </c>
      <c r="B116" s="22">
        <v>2</v>
      </c>
      <c r="C116" s="23">
        <v>1.5</v>
      </c>
      <c r="D116" s="23">
        <v>0</v>
      </c>
      <c r="E116" s="23">
        <v>0</v>
      </c>
      <c r="F116" s="24">
        <v>16</v>
      </c>
    </row>
    <row r="117" spans="1:6" ht="15" customHeight="1" x14ac:dyDescent="0.2">
      <c r="A117" s="13" t="s">
        <v>116</v>
      </c>
      <c r="B117" s="22">
        <v>27</v>
      </c>
      <c r="C117" s="23">
        <v>17.880000000000003</v>
      </c>
      <c r="D117" s="23">
        <v>0.78</v>
      </c>
      <c r="E117" s="23">
        <v>0</v>
      </c>
      <c r="F117" s="24">
        <v>356.2</v>
      </c>
    </row>
    <row r="118" spans="1:6" ht="15" customHeight="1" x14ac:dyDescent="0.2">
      <c r="A118" s="13" t="s">
        <v>117</v>
      </c>
      <c r="B118" s="22">
        <v>40</v>
      </c>
      <c r="C118" s="23">
        <v>20.76</v>
      </c>
      <c r="D118" s="23">
        <v>3.04</v>
      </c>
      <c r="E118" s="23">
        <v>0</v>
      </c>
      <c r="F118" s="24">
        <v>957.5</v>
      </c>
    </row>
    <row r="119" spans="1:6" ht="15" customHeight="1" x14ac:dyDescent="0.2">
      <c r="A119" s="13" t="s">
        <v>118</v>
      </c>
      <c r="B119" s="22">
        <v>228</v>
      </c>
      <c r="C119" s="23">
        <v>203.39000000000001</v>
      </c>
      <c r="D119" s="23">
        <v>22.800000000000004</v>
      </c>
      <c r="E119" s="23">
        <v>0</v>
      </c>
      <c r="F119" s="24">
        <v>6048.2699999999995</v>
      </c>
    </row>
    <row r="120" spans="1:6" ht="15" customHeight="1" x14ac:dyDescent="0.2">
      <c r="A120" s="13" t="s">
        <v>119</v>
      </c>
      <c r="B120" s="22">
        <v>21</v>
      </c>
      <c r="C120" s="23">
        <v>14.320000000000002</v>
      </c>
      <c r="D120" s="23">
        <v>3.7199999999999998</v>
      </c>
      <c r="E120" s="23">
        <v>0</v>
      </c>
      <c r="F120" s="24">
        <v>348.10000000000008</v>
      </c>
    </row>
    <row r="121" spans="1:6" ht="15" customHeight="1" x14ac:dyDescent="0.2">
      <c r="A121" s="13" t="s">
        <v>120</v>
      </c>
      <c r="B121" s="22">
        <v>3</v>
      </c>
      <c r="C121" s="23">
        <v>2.2800000000000002</v>
      </c>
      <c r="D121" s="23">
        <v>0.20000000000000004</v>
      </c>
      <c r="E121" s="23">
        <v>0</v>
      </c>
      <c r="F121" s="24">
        <v>85</v>
      </c>
    </row>
    <row r="122" spans="1:6" ht="15" customHeight="1" x14ac:dyDescent="0.2">
      <c r="A122" s="13" t="s">
        <v>121</v>
      </c>
      <c r="B122" s="22">
        <v>94</v>
      </c>
      <c r="C122" s="23">
        <v>63.379999999999995</v>
      </c>
      <c r="D122" s="23">
        <v>5.1200000000000019</v>
      </c>
      <c r="E122" s="23">
        <v>0</v>
      </c>
      <c r="F122" s="24">
        <v>1382.2299999999998</v>
      </c>
    </row>
    <row r="123" spans="1:6" s="6" customFormat="1" ht="15" customHeight="1" x14ac:dyDescent="0.2">
      <c r="A123" s="13" t="s">
        <v>122</v>
      </c>
      <c r="B123" s="19">
        <f>SUM(B124:B128)</f>
        <v>863</v>
      </c>
      <c r="C123" s="20">
        <f>SUM(C124:C128)</f>
        <v>1260.8819999999996</v>
      </c>
      <c r="D123" s="20">
        <f t="shared" ref="D123:F123" si="16">SUM(D124:D128)</f>
        <v>134.75</v>
      </c>
      <c r="E123" s="20">
        <f t="shared" si="16"/>
        <v>0</v>
      </c>
      <c r="F123" s="21">
        <f t="shared" si="16"/>
        <v>14790.720000000005</v>
      </c>
    </row>
    <row r="124" spans="1:6" ht="15" customHeight="1" x14ac:dyDescent="0.2">
      <c r="A124" s="13" t="s">
        <v>613</v>
      </c>
      <c r="B124" s="22">
        <v>109</v>
      </c>
      <c r="C124" s="23">
        <v>131.10199999999998</v>
      </c>
      <c r="D124" s="23">
        <v>11.880000000000003</v>
      </c>
      <c r="E124" s="23">
        <v>0</v>
      </c>
      <c r="F124" s="24">
        <v>2377.7800000000002</v>
      </c>
    </row>
    <row r="125" spans="1:6" ht="15" customHeight="1" x14ac:dyDescent="0.2">
      <c r="A125" s="13" t="s">
        <v>123</v>
      </c>
      <c r="B125" s="22">
        <v>175</v>
      </c>
      <c r="C125" s="23">
        <v>227.55999999999986</v>
      </c>
      <c r="D125" s="23">
        <v>32.240000000000009</v>
      </c>
      <c r="E125" s="23">
        <v>0</v>
      </c>
      <c r="F125" s="24">
        <v>4429.5300000000016</v>
      </c>
    </row>
    <row r="126" spans="1:6" ht="15" customHeight="1" x14ac:dyDescent="0.2">
      <c r="A126" s="13" t="s">
        <v>124</v>
      </c>
      <c r="B126" s="22">
        <v>477</v>
      </c>
      <c r="C126" s="23">
        <v>773.29999999999984</v>
      </c>
      <c r="D126" s="23">
        <v>69.639999999999986</v>
      </c>
      <c r="E126" s="23">
        <v>0</v>
      </c>
      <c r="F126" s="24">
        <v>5885.0400000000027</v>
      </c>
    </row>
    <row r="127" spans="1:6" ht="15" customHeight="1" x14ac:dyDescent="0.2">
      <c r="A127" s="13" t="s">
        <v>125</v>
      </c>
      <c r="B127" s="22">
        <v>47</v>
      </c>
      <c r="C127" s="23">
        <v>60.159999999999989</v>
      </c>
      <c r="D127" s="23">
        <v>12.760000000000005</v>
      </c>
      <c r="E127" s="23">
        <v>0</v>
      </c>
      <c r="F127" s="24">
        <v>1124.42</v>
      </c>
    </row>
    <row r="128" spans="1:6" ht="15" customHeight="1" x14ac:dyDescent="0.2">
      <c r="A128" s="13" t="s">
        <v>94</v>
      </c>
      <c r="B128" s="22">
        <v>55</v>
      </c>
      <c r="C128" s="23">
        <v>68.760000000000005</v>
      </c>
      <c r="D128" s="23">
        <v>8.2300000000000022</v>
      </c>
      <c r="E128" s="23">
        <v>0</v>
      </c>
      <c r="F128" s="24">
        <v>973.94999999999993</v>
      </c>
    </row>
    <row r="129" spans="1:6" s="6" customFormat="1" ht="15" customHeight="1" x14ac:dyDescent="0.2">
      <c r="A129" s="13" t="s">
        <v>126</v>
      </c>
      <c r="B129" s="19">
        <f>SUM(B130:B134)</f>
        <v>13</v>
      </c>
      <c r="C129" s="20">
        <f>SUM(C130:C134)</f>
        <v>16.14</v>
      </c>
      <c r="D129" s="20">
        <f t="shared" ref="D129:E129" si="17">SUM(D130:D134)</f>
        <v>1.6400000000000001</v>
      </c>
      <c r="E129" s="20">
        <f t="shared" si="17"/>
        <v>0</v>
      </c>
      <c r="F129" s="21">
        <f>SUM(F130:F134)</f>
        <v>242.24</v>
      </c>
    </row>
    <row r="130" spans="1:6" ht="15" customHeight="1" x14ac:dyDescent="0.2">
      <c r="A130" s="13" t="s">
        <v>614</v>
      </c>
      <c r="B130" s="22">
        <v>2</v>
      </c>
      <c r="C130" s="23">
        <v>0.57999999999999996</v>
      </c>
      <c r="D130" s="23">
        <v>0</v>
      </c>
      <c r="E130" s="23">
        <v>0</v>
      </c>
      <c r="F130" s="24">
        <v>18.239999999999998</v>
      </c>
    </row>
    <row r="131" spans="1:6" ht="15" customHeight="1" x14ac:dyDescent="0.2">
      <c r="A131" s="13" t="s">
        <v>127</v>
      </c>
      <c r="B131" s="22">
        <v>1</v>
      </c>
      <c r="C131" s="23">
        <v>4</v>
      </c>
      <c r="D131" s="23">
        <v>1</v>
      </c>
      <c r="E131" s="23">
        <v>0</v>
      </c>
      <c r="F131" s="24">
        <v>72</v>
      </c>
    </row>
    <row r="132" spans="1:6" ht="15" customHeight="1" x14ac:dyDescent="0.2">
      <c r="A132" s="13" t="s">
        <v>128</v>
      </c>
      <c r="B132" s="22">
        <v>2</v>
      </c>
      <c r="C132" s="23">
        <v>1.2000000000000002</v>
      </c>
      <c r="D132" s="23">
        <v>0</v>
      </c>
      <c r="E132" s="23">
        <v>0</v>
      </c>
      <c r="F132" s="24">
        <v>19</v>
      </c>
    </row>
    <row r="133" spans="1:6" ht="15" customHeight="1" x14ac:dyDescent="0.2">
      <c r="A133" s="13" t="s">
        <v>129</v>
      </c>
      <c r="B133" s="22">
        <v>2</v>
      </c>
      <c r="C133" s="23">
        <v>1.8</v>
      </c>
      <c r="D133" s="23">
        <v>0</v>
      </c>
      <c r="E133" s="23">
        <v>0</v>
      </c>
      <c r="F133" s="24">
        <v>24</v>
      </c>
    </row>
    <row r="134" spans="1:6" ht="15" customHeight="1" x14ac:dyDescent="0.2">
      <c r="A134" s="13" t="s">
        <v>130</v>
      </c>
      <c r="B134" s="22">
        <v>6</v>
      </c>
      <c r="C134" s="23">
        <v>8.56</v>
      </c>
      <c r="D134" s="23">
        <v>0.64</v>
      </c>
      <c r="E134" s="23">
        <v>0</v>
      </c>
      <c r="F134" s="24">
        <v>109</v>
      </c>
    </row>
    <row r="135" spans="1:6" s="6" customFormat="1" ht="15" customHeight="1" x14ac:dyDescent="0.2">
      <c r="A135" s="13" t="s">
        <v>131</v>
      </c>
      <c r="B135" s="29">
        <f>SUM(B136:B141)</f>
        <v>22</v>
      </c>
      <c r="C135" s="20">
        <f>SUM(C136:C141)</f>
        <v>19.38</v>
      </c>
      <c r="D135" s="20">
        <f t="shared" ref="D135:F135" si="18">SUM(D136:D141)</f>
        <v>1.48</v>
      </c>
      <c r="E135" s="20">
        <f t="shared" si="18"/>
        <v>0.26</v>
      </c>
      <c r="F135" s="21">
        <f t="shared" si="18"/>
        <v>843.26</v>
      </c>
    </row>
    <row r="136" spans="1:6" ht="15" customHeight="1" x14ac:dyDescent="0.2">
      <c r="A136" s="13" t="s">
        <v>615</v>
      </c>
      <c r="B136" s="30">
        <v>1</v>
      </c>
      <c r="C136" s="23">
        <v>5</v>
      </c>
      <c r="D136" s="23">
        <v>0.04</v>
      </c>
      <c r="E136" s="23">
        <v>0</v>
      </c>
      <c r="F136" s="24">
        <v>297.60000000000002</v>
      </c>
    </row>
    <row r="137" spans="1:6" ht="15" customHeight="1" x14ac:dyDescent="0.2">
      <c r="A137" s="13" t="s">
        <v>132</v>
      </c>
      <c r="B137" s="30">
        <v>4</v>
      </c>
      <c r="C137" s="23">
        <v>3.8</v>
      </c>
      <c r="D137" s="23">
        <v>0.95999999999999985</v>
      </c>
      <c r="E137" s="23">
        <v>0</v>
      </c>
      <c r="F137" s="24">
        <v>113</v>
      </c>
    </row>
    <row r="138" spans="1:6" ht="15" customHeight="1" x14ac:dyDescent="0.2">
      <c r="A138" s="13" t="s">
        <v>133</v>
      </c>
      <c r="B138" s="30">
        <v>8</v>
      </c>
      <c r="C138" s="23">
        <v>5.2999999999999989</v>
      </c>
      <c r="D138" s="23">
        <v>0.48000000000000004</v>
      </c>
      <c r="E138" s="23">
        <v>0</v>
      </c>
      <c r="F138" s="24">
        <v>166.55999999999997</v>
      </c>
    </row>
    <row r="139" spans="1:6" ht="15" customHeight="1" x14ac:dyDescent="0.2">
      <c r="A139" s="13" t="s">
        <v>134</v>
      </c>
      <c r="B139" s="30">
        <v>1</v>
      </c>
      <c r="C139" s="23">
        <v>1</v>
      </c>
      <c r="D139" s="23">
        <v>0</v>
      </c>
      <c r="E139" s="23">
        <v>0</v>
      </c>
      <c r="F139" s="24">
        <v>20</v>
      </c>
    </row>
    <row r="140" spans="1:6" ht="15" customHeight="1" x14ac:dyDescent="0.2">
      <c r="A140" s="13" t="s">
        <v>135</v>
      </c>
      <c r="B140" s="30">
        <v>2</v>
      </c>
      <c r="C140" s="23">
        <v>2.12</v>
      </c>
      <c r="D140" s="23">
        <v>0</v>
      </c>
      <c r="E140" s="23">
        <v>0</v>
      </c>
      <c r="F140" s="24">
        <v>168.6</v>
      </c>
    </row>
    <row r="141" spans="1:6" ht="15" customHeight="1" x14ac:dyDescent="0.2">
      <c r="A141" s="13" t="s">
        <v>136</v>
      </c>
      <c r="B141" s="30">
        <v>6</v>
      </c>
      <c r="C141" s="23">
        <v>2.16</v>
      </c>
      <c r="D141" s="23">
        <v>0</v>
      </c>
      <c r="E141" s="23">
        <v>0.26</v>
      </c>
      <c r="F141" s="24">
        <v>77.5</v>
      </c>
    </row>
    <row r="142" spans="1:6" s="6" customFormat="1" ht="15" customHeight="1" x14ac:dyDescent="0.2">
      <c r="A142" s="13" t="s">
        <v>137</v>
      </c>
      <c r="B142" s="29">
        <f>SUM(B143:B145)</f>
        <v>71</v>
      </c>
      <c r="C142" s="20">
        <f>SUM(C143:C145)</f>
        <v>65.28</v>
      </c>
      <c r="D142" s="20">
        <f t="shared" ref="D142:F142" si="19">SUM(D143:D145)</f>
        <v>2.1199999999999997</v>
      </c>
      <c r="E142" s="20">
        <f t="shared" si="19"/>
        <v>0</v>
      </c>
      <c r="F142" s="21">
        <f t="shared" si="19"/>
        <v>2863.5</v>
      </c>
    </row>
    <row r="143" spans="1:6" ht="15" customHeight="1" x14ac:dyDescent="0.2">
      <c r="A143" s="13" t="s">
        <v>138</v>
      </c>
      <c r="B143" s="30">
        <v>30</v>
      </c>
      <c r="C143" s="23">
        <v>29.24</v>
      </c>
      <c r="D143" s="23">
        <v>0.80000000000000027</v>
      </c>
      <c r="E143" s="23">
        <v>0</v>
      </c>
      <c r="F143" s="24">
        <v>1301.5000000000002</v>
      </c>
    </row>
    <row r="144" spans="1:6" ht="15" customHeight="1" x14ac:dyDescent="0.2">
      <c r="A144" s="13" t="s">
        <v>139</v>
      </c>
      <c r="B144" s="30">
        <v>5</v>
      </c>
      <c r="C144" s="23">
        <v>2.7600000000000002</v>
      </c>
      <c r="D144" s="23">
        <v>0</v>
      </c>
      <c r="E144" s="23">
        <v>0</v>
      </c>
      <c r="F144" s="24">
        <v>24.5</v>
      </c>
    </row>
    <row r="145" spans="1:6" ht="15" customHeight="1" x14ac:dyDescent="0.2">
      <c r="A145" s="13" t="s">
        <v>140</v>
      </c>
      <c r="B145" s="30">
        <v>36</v>
      </c>
      <c r="C145" s="23">
        <v>33.28</v>
      </c>
      <c r="D145" s="23">
        <v>1.3199999999999994</v>
      </c>
      <c r="E145" s="23">
        <v>0</v>
      </c>
      <c r="F145" s="24">
        <v>1537.4999999999998</v>
      </c>
    </row>
    <row r="146" spans="1:6" s="6" customFormat="1" ht="21" customHeight="1" x14ac:dyDescent="0.2">
      <c r="A146" s="12" t="s">
        <v>7</v>
      </c>
      <c r="B146" s="29">
        <f>SUM(B147+B157+B165+B171+B173+B187+B200+B208+B214+B219+B226+B232+B238+B248)</f>
        <v>1721</v>
      </c>
      <c r="C146" s="20">
        <f>SUM(C147+C157+C165+C171+C173+C187+C200+C208+C214+C219+C226+C232+C238+C248)</f>
        <v>22829.990000000005</v>
      </c>
      <c r="D146" s="20">
        <f t="shared" ref="D146:F146" si="20">SUM(D147+D157+D165+D171+D173+D187+D200+D208+D214+D219+D226+D232+D238+D248)</f>
        <v>601.4383333333335</v>
      </c>
      <c r="E146" s="20">
        <f t="shared" si="20"/>
        <v>21817.026666666661</v>
      </c>
      <c r="F146" s="21">
        <f t="shared" si="20"/>
        <v>2175273.5099999998</v>
      </c>
    </row>
    <row r="147" spans="1:6" s="6" customFormat="1" ht="15" customHeight="1" x14ac:dyDescent="0.2">
      <c r="A147" s="13" t="s">
        <v>141</v>
      </c>
      <c r="B147" s="29">
        <f>SUM(B148:B156)</f>
        <v>388</v>
      </c>
      <c r="C147" s="20">
        <f>SUM(C148:C156)</f>
        <v>11414.992</v>
      </c>
      <c r="D147" s="20">
        <f t="shared" ref="D147:F147" si="21">SUM(D148:D156)</f>
        <v>205.7</v>
      </c>
      <c r="E147" s="20">
        <f t="shared" si="21"/>
        <v>11309.55</v>
      </c>
      <c r="F147" s="21">
        <f t="shared" si="21"/>
        <v>1144028.6099999999</v>
      </c>
    </row>
    <row r="148" spans="1:6" ht="15" customHeight="1" x14ac:dyDescent="0.2">
      <c r="A148" s="13" t="s">
        <v>616</v>
      </c>
      <c r="B148" s="30">
        <v>17</v>
      </c>
      <c r="C148" s="23">
        <v>251.90200000000002</v>
      </c>
      <c r="D148" s="23">
        <v>3</v>
      </c>
      <c r="E148" s="23">
        <v>246.50000000000003</v>
      </c>
      <c r="F148" s="24">
        <v>24595.370000000003</v>
      </c>
    </row>
    <row r="149" spans="1:6" ht="15" customHeight="1" x14ac:dyDescent="0.2">
      <c r="A149" s="13" t="s">
        <v>142</v>
      </c>
      <c r="B149" s="30">
        <v>44</v>
      </c>
      <c r="C149" s="23">
        <v>802.43999999999994</v>
      </c>
      <c r="D149" s="23">
        <v>29.929999999999996</v>
      </c>
      <c r="E149" s="23">
        <v>798.24999999999989</v>
      </c>
      <c r="F149" s="24">
        <v>72519.099999999991</v>
      </c>
    </row>
    <row r="150" spans="1:6" ht="15" customHeight="1" x14ac:dyDescent="0.2">
      <c r="A150" s="13" t="s">
        <v>143</v>
      </c>
      <c r="B150" s="30">
        <v>20</v>
      </c>
      <c r="C150" s="23">
        <v>346.50000000000006</v>
      </c>
      <c r="D150" s="23">
        <v>25.149999999999991</v>
      </c>
      <c r="E150" s="23">
        <v>346.50000000000006</v>
      </c>
      <c r="F150" s="24">
        <v>33229</v>
      </c>
    </row>
    <row r="151" spans="1:6" ht="15" customHeight="1" x14ac:dyDescent="0.2">
      <c r="A151" s="13" t="s">
        <v>144</v>
      </c>
      <c r="B151" s="30">
        <v>138</v>
      </c>
      <c r="C151" s="23">
        <v>3516.2000000000007</v>
      </c>
      <c r="D151" s="23">
        <v>40.170000000000016</v>
      </c>
      <c r="E151" s="23">
        <v>3429.49</v>
      </c>
      <c r="F151" s="24">
        <v>358833.07</v>
      </c>
    </row>
    <row r="152" spans="1:6" ht="15" customHeight="1" x14ac:dyDescent="0.2">
      <c r="A152" s="13" t="s">
        <v>145</v>
      </c>
      <c r="B152" s="30">
        <v>56</v>
      </c>
      <c r="C152" s="23">
        <v>1488.02</v>
      </c>
      <c r="D152" s="23">
        <v>13.450000000000001</v>
      </c>
      <c r="E152" s="23">
        <v>1484.8999999999996</v>
      </c>
      <c r="F152" s="24">
        <v>140920.25</v>
      </c>
    </row>
    <row r="153" spans="1:6" ht="15" customHeight="1" x14ac:dyDescent="0.2">
      <c r="A153" s="13" t="s">
        <v>146</v>
      </c>
      <c r="B153" s="30">
        <v>38</v>
      </c>
      <c r="C153" s="23">
        <v>1684.4100000000003</v>
      </c>
      <c r="D153" s="23">
        <v>53.499999999999993</v>
      </c>
      <c r="E153" s="23">
        <v>1680.4099999999996</v>
      </c>
      <c r="F153" s="24">
        <v>200267.59000000005</v>
      </c>
    </row>
    <row r="154" spans="1:6" ht="15" customHeight="1" x14ac:dyDescent="0.2">
      <c r="A154" s="13" t="s">
        <v>147</v>
      </c>
      <c r="B154" s="30">
        <v>25</v>
      </c>
      <c r="C154" s="23">
        <v>1611.0400000000002</v>
      </c>
      <c r="D154" s="23">
        <v>18</v>
      </c>
      <c r="E154" s="23">
        <v>1610.5000000000002</v>
      </c>
      <c r="F154" s="24">
        <v>137611.32999999999</v>
      </c>
    </row>
    <row r="155" spans="1:6" ht="15" customHeight="1" x14ac:dyDescent="0.2">
      <c r="A155" s="13" t="s">
        <v>148</v>
      </c>
      <c r="B155" s="30">
        <v>27</v>
      </c>
      <c r="C155" s="23">
        <v>1268.4999999999998</v>
      </c>
      <c r="D155" s="23">
        <v>17</v>
      </c>
      <c r="E155" s="23">
        <v>1268.4999999999998</v>
      </c>
      <c r="F155" s="24">
        <v>133664</v>
      </c>
    </row>
    <row r="156" spans="1:6" ht="15" customHeight="1" x14ac:dyDescent="0.2">
      <c r="A156" s="13" t="s">
        <v>149</v>
      </c>
      <c r="B156" s="30">
        <v>23</v>
      </c>
      <c r="C156" s="23">
        <v>445.9799999999999</v>
      </c>
      <c r="D156" s="23">
        <v>5.5000000000000009</v>
      </c>
      <c r="E156" s="23">
        <v>444.50000000000006</v>
      </c>
      <c r="F156" s="24">
        <v>42388.899999999994</v>
      </c>
    </row>
    <row r="157" spans="1:6" s="6" customFormat="1" ht="15" customHeight="1" x14ac:dyDescent="0.2">
      <c r="A157" s="13" t="s">
        <v>150</v>
      </c>
      <c r="B157" s="29">
        <f>SUM(B158:B164)</f>
        <v>145</v>
      </c>
      <c r="C157" s="20">
        <f>SUM(C158:C164)</f>
        <v>3820.8199999999997</v>
      </c>
      <c r="D157" s="20">
        <f t="shared" ref="D157:F157" si="22">SUM(D158:D164)</f>
        <v>148.65</v>
      </c>
      <c r="E157" s="20">
        <f t="shared" si="22"/>
        <v>3668.4166666666661</v>
      </c>
      <c r="F157" s="21">
        <f t="shared" si="22"/>
        <v>338160.60000000003</v>
      </c>
    </row>
    <row r="158" spans="1:6" ht="15" customHeight="1" x14ac:dyDescent="0.2">
      <c r="A158" s="13" t="s">
        <v>617</v>
      </c>
      <c r="B158" s="30">
        <v>10</v>
      </c>
      <c r="C158" s="23">
        <v>13.959999999999999</v>
      </c>
      <c r="D158" s="23">
        <v>0.12000000000000001</v>
      </c>
      <c r="E158" s="23">
        <v>5</v>
      </c>
      <c r="F158" s="24">
        <v>598.5</v>
      </c>
    </row>
    <row r="159" spans="1:6" ht="15" customHeight="1" x14ac:dyDescent="0.2">
      <c r="A159" s="13" t="s">
        <v>151</v>
      </c>
      <c r="B159" s="30">
        <v>14</v>
      </c>
      <c r="C159" s="23">
        <v>146.64000000000001</v>
      </c>
      <c r="D159" s="23">
        <v>1.3500000000000003</v>
      </c>
      <c r="E159" s="23">
        <v>140</v>
      </c>
      <c r="F159" s="24">
        <v>11585.9</v>
      </c>
    </row>
    <row r="160" spans="1:6" ht="15" customHeight="1" x14ac:dyDescent="0.2">
      <c r="A160" s="13" t="s">
        <v>152</v>
      </c>
      <c r="B160" s="30">
        <v>51</v>
      </c>
      <c r="C160" s="23">
        <v>1207.9999999999995</v>
      </c>
      <c r="D160" s="23">
        <v>4.3199999999999994</v>
      </c>
      <c r="E160" s="23">
        <v>1159.3500000000001</v>
      </c>
      <c r="F160" s="24">
        <v>111365.25000000006</v>
      </c>
    </row>
    <row r="161" spans="1:6" ht="15" customHeight="1" x14ac:dyDescent="0.2">
      <c r="A161" s="13" t="s">
        <v>153</v>
      </c>
      <c r="B161" s="30">
        <v>35</v>
      </c>
      <c r="C161" s="23">
        <v>1802.94</v>
      </c>
      <c r="D161" s="23">
        <v>44.180000000000007</v>
      </c>
      <c r="E161" s="23">
        <v>1728.0666666666662</v>
      </c>
      <c r="F161" s="24">
        <v>162328.35</v>
      </c>
    </row>
    <row r="162" spans="1:6" ht="15" customHeight="1" x14ac:dyDescent="0.2">
      <c r="A162" s="13" t="s">
        <v>154</v>
      </c>
      <c r="B162" s="30">
        <v>5</v>
      </c>
      <c r="C162" s="23">
        <v>115.36</v>
      </c>
      <c r="D162" s="23">
        <v>0</v>
      </c>
      <c r="E162" s="23">
        <v>114</v>
      </c>
      <c r="F162" s="24">
        <v>8420</v>
      </c>
    </row>
    <row r="163" spans="1:6" ht="15" customHeight="1" x14ac:dyDescent="0.2">
      <c r="A163" s="13" t="s">
        <v>84</v>
      </c>
      <c r="B163" s="30">
        <v>15</v>
      </c>
      <c r="C163" s="23">
        <v>330.74000000000007</v>
      </c>
      <c r="D163" s="23">
        <v>80</v>
      </c>
      <c r="E163" s="23">
        <v>325</v>
      </c>
      <c r="F163" s="24">
        <v>24907.599999999999</v>
      </c>
    </row>
    <row r="164" spans="1:6" ht="15" customHeight="1" x14ac:dyDescent="0.2">
      <c r="A164" s="13" t="s">
        <v>155</v>
      </c>
      <c r="B164" s="30">
        <v>15</v>
      </c>
      <c r="C164" s="23">
        <v>203.18000000000004</v>
      </c>
      <c r="D164" s="23">
        <v>18.680000000000003</v>
      </c>
      <c r="E164" s="23">
        <v>197.00000000000003</v>
      </c>
      <c r="F164" s="24">
        <v>18955</v>
      </c>
    </row>
    <row r="165" spans="1:6" s="6" customFormat="1" ht="15" customHeight="1" x14ac:dyDescent="0.2">
      <c r="A165" s="13" t="s">
        <v>156</v>
      </c>
      <c r="B165" s="29">
        <f t="shared" ref="B165" si="23">SUM(B166:B170)</f>
        <v>22</v>
      </c>
      <c r="C165" s="20">
        <f t="shared" ref="C165:F165" si="24">SUM(C166:C170)</f>
        <v>150.81</v>
      </c>
      <c r="D165" s="20">
        <f t="shared" si="24"/>
        <v>1.1999999999999997</v>
      </c>
      <c r="E165" s="20">
        <f t="shared" si="24"/>
        <v>139.63</v>
      </c>
      <c r="F165" s="21">
        <f t="shared" si="24"/>
        <v>11674.7</v>
      </c>
    </row>
    <row r="166" spans="1:6" ht="15" customHeight="1" x14ac:dyDescent="0.2">
      <c r="A166" s="13" t="s">
        <v>618</v>
      </c>
      <c r="B166" s="30">
        <v>3</v>
      </c>
      <c r="C166" s="23">
        <v>9</v>
      </c>
      <c r="D166" s="23">
        <v>0</v>
      </c>
      <c r="E166" s="23">
        <v>8</v>
      </c>
      <c r="F166" s="24">
        <v>620</v>
      </c>
    </row>
    <row r="167" spans="1:6" ht="15" customHeight="1" x14ac:dyDescent="0.2">
      <c r="A167" s="13" t="s">
        <v>157</v>
      </c>
      <c r="B167" s="30">
        <v>11</v>
      </c>
      <c r="C167" s="23">
        <v>52.610000000000014</v>
      </c>
      <c r="D167" s="23">
        <v>0.59999999999999987</v>
      </c>
      <c r="E167" s="23">
        <v>47.000000000000007</v>
      </c>
      <c r="F167" s="24">
        <v>4485.5999999999995</v>
      </c>
    </row>
    <row r="168" spans="1:6" ht="15" customHeight="1" x14ac:dyDescent="0.2">
      <c r="A168" s="13" t="s">
        <v>158</v>
      </c>
      <c r="B168" s="30">
        <v>1</v>
      </c>
      <c r="C168" s="23">
        <v>0.04</v>
      </c>
      <c r="D168" s="23">
        <v>0</v>
      </c>
      <c r="E168" s="23">
        <v>0</v>
      </c>
      <c r="F168" s="24">
        <v>0.6</v>
      </c>
    </row>
    <row r="169" spans="1:6" ht="15" customHeight="1" x14ac:dyDescent="0.2">
      <c r="A169" s="13" t="s">
        <v>159</v>
      </c>
      <c r="B169" s="30">
        <v>2</v>
      </c>
      <c r="C169" s="23">
        <v>0.71000000000000008</v>
      </c>
      <c r="D169" s="23">
        <v>0</v>
      </c>
      <c r="E169" s="23">
        <v>0.63</v>
      </c>
      <c r="F169" s="24">
        <v>51.5</v>
      </c>
    </row>
    <row r="170" spans="1:6" ht="15" customHeight="1" x14ac:dyDescent="0.2">
      <c r="A170" s="13" t="s">
        <v>160</v>
      </c>
      <c r="B170" s="30">
        <v>5</v>
      </c>
      <c r="C170" s="23">
        <v>88.45</v>
      </c>
      <c r="D170" s="23">
        <v>0.6</v>
      </c>
      <c r="E170" s="23">
        <v>84</v>
      </c>
      <c r="F170" s="24">
        <v>6517</v>
      </c>
    </row>
    <row r="171" spans="1:6" s="6" customFormat="1" ht="15" customHeight="1" x14ac:dyDescent="0.2">
      <c r="A171" s="13" t="s">
        <v>161</v>
      </c>
      <c r="B171" s="31">
        <f>SUM(B172)</f>
        <v>8</v>
      </c>
      <c r="C171" s="20">
        <f>SUM(C172)</f>
        <v>4</v>
      </c>
      <c r="D171" s="20">
        <f t="shared" ref="D171:F171" si="25">SUM(D172)</f>
        <v>0</v>
      </c>
      <c r="E171" s="20">
        <f t="shared" si="25"/>
        <v>0</v>
      </c>
      <c r="F171" s="21">
        <f t="shared" si="25"/>
        <v>125.4</v>
      </c>
    </row>
    <row r="172" spans="1:6" ht="15" customHeight="1" x14ac:dyDescent="0.2">
      <c r="A172" s="13" t="s">
        <v>162</v>
      </c>
      <c r="B172" s="30">
        <v>8</v>
      </c>
      <c r="C172" s="23">
        <v>4</v>
      </c>
      <c r="D172" s="23">
        <v>0</v>
      </c>
      <c r="E172" s="23">
        <v>0</v>
      </c>
      <c r="F172" s="24">
        <v>125.4</v>
      </c>
    </row>
    <row r="173" spans="1:6" s="6" customFormat="1" ht="15" customHeight="1" x14ac:dyDescent="0.2">
      <c r="A173" s="13" t="s">
        <v>163</v>
      </c>
      <c r="B173" s="29">
        <f>SUM(B174:B186)</f>
        <v>175</v>
      </c>
      <c r="C173" s="20">
        <f>SUM(C174:C186)</f>
        <v>1758.45</v>
      </c>
      <c r="D173" s="20">
        <f t="shared" ref="D173:F173" si="26">SUM(D174:D186)</f>
        <v>20.748333333333335</v>
      </c>
      <c r="E173" s="20">
        <f t="shared" si="26"/>
        <v>1584.1</v>
      </c>
      <c r="F173" s="21">
        <f t="shared" si="26"/>
        <v>173023.83</v>
      </c>
    </row>
    <row r="174" spans="1:6" ht="15" customHeight="1" x14ac:dyDescent="0.2">
      <c r="A174" s="13" t="s">
        <v>619</v>
      </c>
      <c r="B174" s="30">
        <v>12</v>
      </c>
      <c r="C174" s="23">
        <v>82.72</v>
      </c>
      <c r="D174" s="23">
        <v>1.07</v>
      </c>
      <c r="E174" s="23">
        <v>79</v>
      </c>
      <c r="F174" s="24">
        <v>6827.25</v>
      </c>
    </row>
    <row r="175" spans="1:6" ht="15" customHeight="1" x14ac:dyDescent="0.2">
      <c r="A175" s="13" t="s">
        <v>677</v>
      </c>
      <c r="B175" s="30">
        <v>14</v>
      </c>
      <c r="C175" s="23">
        <v>360.22</v>
      </c>
      <c r="D175" s="23">
        <v>0.29999999999999988</v>
      </c>
      <c r="E175" s="23">
        <v>323</v>
      </c>
      <c r="F175" s="24">
        <v>29093.199999999997</v>
      </c>
    </row>
    <row r="176" spans="1:6" ht="15" customHeight="1" x14ac:dyDescent="0.2">
      <c r="A176" s="13" t="s">
        <v>164</v>
      </c>
      <c r="B176" s="30">
        <v>7</v>
      </c>
      <c r="C176" s="23">
        <v>166.11</v>
      </c>
      <c r="D176" s="23">
        <v>0.95</v>
      </c>
      <c r="E176" s="23">
        <v>162</v>
      </c>
      <c r="F176" s="24">
        <v>19348.45</v>
      </c>
    </row>
    <row r="177" spans="1:6" ht="15" customHeight="1" x14ac:dyDescent="0.2">
      <c r="A177" s="13" t="s">
        <v>165</v>
      </c>
      <c r="B177" s="30">
        <v>3</v>
      </c>
      <c r="C177" s="23">
        <v>2.5</v>
      </c>
      <c r="D177" s="23">
        <v>0.11</v>
      </c>
      <c r="E177" s="23">
        <v>0</v>
      </c>
      <c r="F177" s="24">
        <v>112.5</v>
      </c>
    </row>
    <row r="178" spans="1:6" ht="15" customHeight="1" x14ac:dyDescent="0.2">
      <c r="A178" s="13" t="s">
        <v>166</v>
      </c>
      <c r="B178" s="30">
        <v>51</v>
      </c>
      <c r="C178" s="23">
        <v>320.52999999999997</v>
      </c>
      <c r="D178" s="23">
        <v>6.5800000000000018</v>
      </c>
      <c r="E178" s="23">
        <v>283.10000000000002</v>
      </c>
      <c r="F178" s="24">
        <v>30077.279999999999</v>
      </c>
    </row>
    <row r="179" spans="1:6" ht="15" customHeight="1" x14ac:dyDescent="0.2">
      <c r="A179" s="13" t="s">
        <v>167</v>
      </c>
      <c r="B179" s="30">
        <v>31</v>
      </c>
      <c r="C179" s="23">
        <v>102.16000000000001</v>
      </c>
      <c r="D179" s="23">
        <v>0.39999999999999997</v>
      </c>
      <c r="E179" s="23">
        <v>45.5</v>
      </c>
      <c r="F179" s="24">
        <v>12481.449999999999</v>
      </c>
    </row>
    <row r="180" spans="1:6" ht="15" customHeight="1" x14ac:dyDescent="0.2">
      <c r="A180" s="13" t="s">
        <v>168</v>
      </c>
      <c r="B180" s="30">
        <v>12</v>
      </c>
      <c r="C180" s="23">
        <v>287.68</v>
      </c>
      <c r="D180" s="23">
        <v>0.74</v>
      </c>
      <c r="E180" s="23">
        <v>284.99999999999994</v>
      </c>
      <c r="F180" s="24">
        <v>24030.400000000001</v>
      </c>
    </row>
    <row r="181" spans="1:6" ht="15" customHeight="1" x14ac:dyDescent="0.2">
      <c r="A181" s="13" t="s">
        <v>169</v>
      </c>
      <c r="B181" s="30">
        <v>9</v>
      </c>
      <c r="C181" s="23">
        <v>14.719999999999999</v>
      </c>
      <c r="D181" s="23">
        <v>0.32</v>
      </c>
      <c r="E181" s="23">
        <v>10</v>
      </c>
      <c r="F181" s="24">
        <v>1278.0999999999999</v>
      </c>
    </row>
    <row r="182" spans="1:6" ht="15" customHeight="1" x14ac:dyDescent="0.2">
      <c r="A182" s="13" t="s">
        <v>170</v>
      </c>
      <c r="B182" s="30">
        <v>14</v>
      </c>
      <c r="C182" s="23">
        <v>313.92</v>
      </c>
      <c r="D182" s="23">
        <v>10.059999999999999</v>
      </c>
      <c r="E182" s="23">
        <v>301.5</v>
      </c>
      <c r="F182" s="24">
        <v>39166.000000000007</v>
      </c>
    </row>
    <row r="183" spans="1:6" ht="15" customHeight="1" x14ac:dyDescent="0.2">
      <c r="A183" s="13" t="s">
        <v>171</v>
      </c>
      <c r="B183" s="30">
        <v>9</v>
      </c>
      <c r="C183" s="23">
        <v>7.4799999999999995</v>
      </c>
      <c r="D183" s="23">
        <v>0.20833333333333334</v>
      </c>
      <c r="E183" s="23">
        <v>3</v>
      </c>
      <c r="F183" s="24">
        <v>377.8</v>
      </c>
    </row>
    <row r="184" spans="1:6" ht="15" customHeight="1" x14ac:dyDescent="0.2">
      <c r="A184" s="13" t="s">
        <v>172</v>
      </c>
      <c r="B184" s="30">
        <v>1</v>
      </c>
      <c r="C184" s="23">
        <v>0.5</v>
      </c>
      <c r="D184" s="23">
        <v>0</v>
      </c>
      <c r="E184" s="23">
        <v>0</v>
      </c>
      <c r="F184" s="24">
        <v>20</v>
      </c>
    </row>
    <row r="185" spans="1:6" ht="15" customHeight="1" x14ac:dyDescent="0.2">
      <c r="A185" s="13" t="s">
        <v>173</v>
      </c>
      <c r="B185" s="30">
        <v>4</v>
      </c>
      <c r="C185" s="23">
        <v>33.06</v>
      </c>
      <c r="D185" s="23">
        <v>9.9999999999999985E-3</v>
      </c>
      <c r="E185" s="23">
        <v>32</v>
      </c>
      <c r="F185" s="24">
        <v>2881.3999999999996</v>
      </c>
    </row>
    <row r="186" spans="1:6" ht="15" customHeight="1" x14ac:dyDescent="0.2">
      <c r="A186" s="13" t="s">
        <v>174</v>
      </c>
      <c r="B186" s="30">
        <v>8</v>
      </c>
      <c r="C186" s="23">
        <v>66.849999999999994</v>
      </c>
      <c r="D186" s="23">
        <v>0</v>
      </c>
      <c r="E186" s="23">
        <v>60.000000000000007</v>
      </c>
      <c r="F186" s="24">
        <v>7330</v>
      </c>
    </row>
    <row r="187" spans="1:6" s="6" customFormat="1" ht="15" customHeight="1" x14ac:dyDescent="0.2">
      <c r="A187" s="13" t="s">
        <v>175</v>
      </c>
      <c r="B187" s="29">
        <f>SUM(B188:B199)</f>
        <v>101</v>
      </c>
      <c r="C187" s="20">
        <f>SUM(C188:C199)</f>
        <v>2160.06</v>
      </c>
      <c r="D187" s="20">
        <f>SUM(D188:D199)</f>
        <v>54.55</v>
      </c>
      <c r="E187" s="20">
        <f t="shared" ref="E187:F187" si="27">SUM(E188:E199)</f>
        <v>2105.2799999999997</v>
      </c>
      <c r="F187" s="21">
        <f t="shared" si="27"/>
        <v>212771.99000000002</v>
      </c>
    </row>
    <row r="188" spans="1:6" ht="15" customHeight="1" x14ac:dyDescent="0.2">
      <c r="A188" s="13" t="s">
        <v>620</v>
      </c>
      <c r="B188" s="30">
        <v>3</v>
      </c>
      <c r="C188" s="23">
        <v>32</v>
      </c>
      <c r="D188" s="23">
        <v>0</v>
      </c>
      <c r="E188" s="23">
        <v>28</v>
      </c>
      <c r="F188" s="24">
        <v>2850</v>
      </c>
    </row>
    <row r="189" spans="1:6" ht="15" customHeight="1" x14ac:dyDescent="0.2">
      <c r="A189" s="13" t="s">
        <v>176</v>
      </c>
      <c r="B189" s="30">
        <v>3</v>
      </c>
      <c r="C189" s="23">
        <v>28.68</v>
      </c>
      <c r="D189" s="23">
        <v>0.76</v>
      </c>
      <c r="E189" s="23">
        <v>25</v>
      </c>
      <c r="F189" s="24">
        <v>2928</v>
      </c>
    </row>
    <row r="190" spans="1:6" ht="15" customHeight="1" x14ac:dyDescent="0.2">
      <c r="A190" s="13" t="s">
        <v>177</v>
      </c>
      <c r="B190" s="30">
        <v>3</v>
      </c>
      <c r="C190" s="23">
        <v>1.2399999999999998</v>
      </c>
      <c r="D190" s="23">
        <v>0.60000000000000009</v>
      </c>
      <c r="E190" s="23">
        <v>0</v>
      </c>
      <c r="F190" s="24">
        <v>4.08</v>
      </c>
    </row>
    <row r="191" spans="1:6" ht="15" customHeight="1" x14ac:dyDescent="0.2">
      <c r="A191" s="13" t="s">
        <v>178</v>
      </c>
      <c r="B191" s="30">
        <v>8</v>
      </c>
      <c r="C191" s="23">
        <v>331.70000000000005</v>
      </c>
      <c r="D191" s="23">
        <v>0.08</v>
      </c>
      <c r="E191" s="23">
        <v>326.5</v>
      </c>
      <c r="F191" s="24">
        <v>34138.5</v>
      </c>
    </row>
    <row r="192" spans="1:6" ht="15" customHeight="1" x14ac:dyDescent="0.2">
      <c r="A192" s="13" t="s">
        <v>179</v>
      </c>
      <c r="B192" s="30">
        <v>3</v>
      </c>
      <c r="C192" s="23">
        <v>2.5099999999999998</v>
      </c>
      <c r="D192" s="23">
        <v>0</v>
      </c>
      <c r="E192" s="23">
        <v>0</v>
      </c>
      <c r="F192" s="24">
        <v>106.00000000000001</v>
      </c>
    </row>
    <row r="193" spans="1:6" ht="15" customHeight="1" x14ac:dyDescent="0.2">
      <c r="A193" s="13" t="s">
        <v>73</v>
      </c>
      <c r="B193" s="30">
        <v>14</v>
      </c>
      <c r="C193" s="23">
        <v>603.54000000000008</v>
      </c>
      <c r="D193" s="23">
        <v>35.5</v>
      </c>
      <c r="E193" s="23">
        <v>599.99999999999989</v>
      </c>
      <c r="F193" s="24">
        <v>62664.75</v>
      </c>
    </row>
    <row r="194" spans="1:6" ht="15" customHeight="1" x14ac:dyDescent="0.2">
      <c r="A194" s="13" t="s">
        <v>159</v>
      </c>
      <c r="B194" s="30">
        <v>7</v>
      </c>
      <c r="C194" s="23">
        <v>19.09</v>
      </c>
      <c r="D194" s="23">
        <v>0.24000000000000005</v>
      </c>
      <c r="E194" s="23">
        <v>13.999999999999998</v>
      </c>
      <c r="F194" s="24">
        <v>1526.5</v>
      </c>
    </row>
    <row r="195" spans="1:6" ht="15" customHeight="1" x14ac:dyDescent="0.2">
      <c r="A195" s="13" t="s">
        <v>180</v>
      </c>
      <c r="B195" s="30">
        <v>11</v>
      </c>
      <c r="C195" s="23">
        <v>2.7799999999999994</v>
      </c>
      <c r="D195" s="23">
        <v>0.15000000000000002</v>
      </c>
      <c r="E195" s="23">
        <v>0</v>
      </c>
      <c r="F195" s="24">
        <v>83.710000000000008</v>
      </c>
    </row>
    <row r="196" spans="1:6" ht="15" customHeight="1" x14ac:dyDescent="0.2">
      <c r="A196" s="13" t="s">
        <v>181</v>
      </c>
      <c r="B196" s="30">
        <v>21</v>
      </c>
      <c r="C196" s="23">
        <v>465.28000000000003</v>
      </c>
      <c r="D196" s="23">
        <v>4.8200000000000012</v>
      </c>
      <c r="E196" s="23">
        <v>444.27999999999986</v>
      </c>
      <c r="F196" s="24">
        <v>42828.899999999994</v>
      </c>
    </row>
    <row r="197" spans="1:6" ht="15" customHeight="1" x14ac:dyDescent="0.2">
      <c r="A197" s="13" t="s">
        <v>182</v>
      </c>
      <c r="B197" s="30">
        <v>11</v>
      </c>
      <c r="C197" s="23">
        <v>161.09999999999997</v>
      </c>
      <c r="D197" s="23">
        <v>0</v>
      </c>
      <c r="E197" s="23">
        <v>156.00000000000003</v>
      </c>
      <c r="F197" s="24">
        <v>14420.1</v>
      </c>
    </row>
    <row r="198" spans="1:6" ht="15" customHeight="1" x14ac:dyDescent="0.2">
      <c r="A198" s="13" t="s">
        <v>183</v>
      </c>
      <c r="B198" s="30">
        <v>4</v>
      </c>
      <c r="C198" s="23">
        <v>100.1</v>
      </c>
      <c r="D198" s="23">
        <v>0.4</v>
      </c>
      <c r="E198" s="23">
        <v>99.5</v>
      </c>
      <c r="F198" s="24">
        <v>10844</v>
      </c>
    </row>
    <row r="199" spans="1:6" ht="15" customHeight="1" x14ac:dyDescent="0.2">
      <c r="A199" s="13" t="s">
        <v>184</v>
      </c>
      <c r="B199" s="30">
        <v>13</v>
      </c>
      <c r="C199" s="23">
        <v>412.03999999999996</v>
      </c>
      <c r="D199" s="23">
        <v>12</v>
      </c>
      <c r="E199" s="23">
        <v>412</v>
      </c>
      <c r="F199" s="24">
        <v>40377.450000000004</v>
      </c>
    </row>
    <row r="200" spans="1:6" s="6" customFormat="1" ht="15" customHeight="1" x14ac:dyDescent="0.2">
      <c r="A200" s="13" t="s">
        <v>185</v>
      </c>
      <c r="B200" s="29">
        <f>SUM(B201:B207)</f>
        <v>9</v>
      </c>
      <c r="C200" s="20">
        <f>SUM(C201:C207)</f>
        <v>24.549999999999997</v>
      </c>
      <c r="D200" s="20">
        <f t="shared" ref="D200:F200" si="28">SUM(D201:D207)</f>
        <v>0</v>
      </c>
      <c r="E200" s="20">
        <f t="shared" si="28"/>
        <v>20</v>
      </c>
      <c r="F200" s="21">
        <f t="shared" si="28"/>
        <v>2611.2999999999997</v>
      </c>
    </row>
    <row r="201" spans="1:6" ht="15" customHeight="1" x14ac:dyDescent="0.2">
      <c r="A201" s="13" t="s">
        <v>621</v>
      </c>
      <c r="B201" s="30">
        <v>1</v>
      </c>
      <c r="C201" s="23">
        <v>1</v>
      </c>
      <c r="D201" s="23">
        <v>0</v>
      </c>
      <c r="E201" s="23">
        <v>0</v>
      </c>
      <c r="F201" s="24">
        <v>28</v>
      </c>
    </row>
    <row r="202" spans="1:6" ht="15" customHeight="1" x14ac:dyDescent="0.2">
      <c r="A202" s="13" t="s">
        <v>186</v>
      </c>
      <c r="B202" s="30">
        <v>1</v>
      </c>
      <c r="C202" s="23">
        <v>0.08</v>
      </c>
      <c r="D202" s="23">
        <v>0</v>
      </c>
      <c r="E202" s="23">
        <v>0</v>
      </c>
      <c r="F202" s="24">
        <v>2</v>
      </c>
    </row>
    <row r="203" spans="1:6" ht="15" customHeight="1" x14ac:dyDescent="0.2">
      <c r="A203" s="13" t="s">
        <v>187</v>
      </c>
      <c r="B203" s="30">
        <v>1</v>
      </c>
      <c r="C203" s="23">
        <v>1.2000000000000002</v>
      </c>
      <c r="D203" s="23">
        <v>0</v>
      </c>
      <c r="E203" s="23">
        <v>0</v>
      </c>
      <c r="F203" s="24">
        <v>40</v>
      </c>
    </row>
    <row r="204" spans="1:6" ht="15" customHeight="1" x14ac:dyDescent="0.2">
      <c r="A204" s="13" t="s">
        <v>188</v>
      </c>
      <c r="B204" s="30">
        <v>2</v>
      </c>
      <c r="C204" s="23">
        <v>1.55</v>
      </c>
      <c r="D204" s="23">
        <v>0</v>
      </c>
      <c r="E204" s="23">
        <v>0</v>
      </c>
      <c r="F204" s="24">
        <v>32</v>
      </c>
    </row>
    <row r="205" spans="1:6" ht="15" customHeight="1" x14ac:dyDescent="0.2">
      <c r="A205" s="13" t="s">
        <v>189</v>
      </c>
      <c r="B205" s="30">
        <v>1</v>
      </c>
      <c r="C205" s="23">
        <v>0.04</v>
      </c>
      <c r="D205" s="23">
        <v>0</v>
      </c>
      <c r="E205" s="23">
        <v>0</v>
      </c>
      <c r="F205" s="24">
        <v>2</v>
      </c>
    </row>
    <row r="206" spans="1:6" ht="15" customHeight="1" x14ac:dyDescent="0.2">
      <c r="A206" s="13" t="s">
        <v>190</v>
      </c>
      <c r="B206" s="30">
        <v>1</v>
      </c>
      <c r="C206" s="23">
        <v>0.6</v>
      </c>
      <c r="D206" s="23">
        <v>0</v>
      </c>
      <c r="E206" s="23">
        <v>0</v>
      </c>
      <c r="F206" s="24">
        <v>7</v>
      </c>
    </row>
    <row r="207" spans="1:6" ht="15" customHeight="1" x14ac:dyDescent="0.2">
      <c r="A207" s="13" t="s">
        <v>191</v>
      </c>
      <c r="B207" s="30">
        <v>2</v>
      </c>
      <c r="C207" s="23">
        <v>20.079999999999998</v>
      </c>
      <c r="D207" s="23">
        <v>0</v>
      </c>
      <c r="E207" s="23">
        <v>20</v>
      </c>
      <c r="F207" s="24">
        <v>2500.2999999999997</v>
      </c>
    </row>
    <row r="208" spans="1:6" s="6" customFormat="1" ht="15" customHeight="1" x14ac:dyDescent="0.2">
      <c r="A208" s="13" t="s">
        <v>192</v>
      </c>
      <c r="B208" s="29">
        <f>SUM(B209:B213)</f>
        <v>70</v>
      </c>
      <c r="C208" s="20">
        <f>SUM(C209:C213)</f>
        <v>334.81999999999994</v>
      </c>
      <c r="D208" s="20">
        <f t="shared" ref="D208:F208" si="29">SUM(D209:D213)</f>
        <v>31.710000000000004</v>
      </c>
      <c r="E208" s="20">
        <f t="shared" si="29"/>
        <v>292</v>
      </c>
      <c r="F208" s="21">
        <f t="shared" si="29"/>
        <v>27979.700000000004</v>
      </c>
    </row>
    <row r="209" spans="1:6" ht="15" customHeight="1" x14ac:dyDescent="0.2">
      <c r="A209" s="13" t="s">
        <v>622</v>
      </c>
      <c r="B209" s="30">
        <v>25</v>
      </c>
      <c r="C209" s="23">
        <v>214.15999999999994</v>
      </c>
      <c r="D209" s="23">
        <v>23.320000000000007</v>
      </c>
      <c r="E209" s="23">
        <v>200</v>
      </c>
      <c r="F209" s="24">
        <v>18169.300000000003</v>
      </c>
    </row>
    <row r="210" spans="1:6" ht="15" customHeight="1" x14ac:dyDescent="0.2">
      <c r="A210" s="13" t="s">
        <v>193</v>
      </c>
      <c r="B210" s="30">
        <v>7</v>
      </c>
      <c r="C210" s="23">
        <v>5.85</v>
      </c>
      <c r="D210" s="23">
        <v>1.8</v>
      </c>
      <c r="E210" s="23">
        <v>0</v>
      </c>
      <c r="F210" s="24">
        <v>51.5</v>
      </c>
    </row>
    <row r="211" spans="1:6" ht="15" customHeight="1" x14ac:dyDescent="0.2">
      <c r="A211" s="13" t="s">
        <v>194</v>
      </c>
      <c r="B211" s="30">
        <v>6</v>
      </c>
      <c r="C211" s="23">
        <v>27.680000000000007</v>
      </c>
      <c r="D211" s="23">
        <v>3.8999999999999995</v>
      </c>
      <c r="E211" s="23">
        <v>22.000000000000004</v>
      </c>
      <c r="F211" s="24">
        <v>2316</v>
      </c>
    </row>
    <row r="212" spans="1:6" ht="15" customHeight="1" x14ac:dyDescent="0.2">
      <c r="A212" s="13" t="s">
        <v>195</v>
      </c>
      <c r="B212" s="30">
        <v>16</v>
      </c>
      <c r="C212" s="23">
        <v>10.690000000000001</v>
      </c>
      <c r="D212" s="23">
        <v>1.17</v>
      </c>
      <c r="E212" s="23">
        <v>0</v>
      </c>
      <c r="F212" s="24">
        <v>349.4</v>
      </c>
    </row>
    <row r="213" spans="1:6" ht="15" customHeight="1" x14ac:dyDescent="0.2">
      <c r="A213" s="13" t="s">
        <v>196</v>
      </c>
      <c r="B213" s="30">
        <v>16</v>
      </c>
      <c r="C213" s="23">
        <v>76.440000000000012</v>
      </c>
      <c r="D213" s="23">
        <v>1.52</v>
      </c>
      <c r="E213" s="23">
        <v>69.999999999999986</v>
      </c>
      <c r="F213" s="24">
        <v>7093.5</v>
      </c>
    </row>
    <row r="214" spans="1:6" s="6" customFormat="1" ht="15" customHeight="1" x14ac:dyDescent="0.2">
      <c r="A214" s="13" t="s">
        <v>197</v>
      </c>
      <c r="B214" s="29">
        <f>SUM(B215:B218)</f>
        <v>16</v>
      </c>
      <c r="C214" s="20">
        <f>SUM(C215:C218)</f>
        <v>716.21999999999991</v>
      </c>
      <c r="D214" s="20">
        <f t="shared" ref="D214:F214" si="30">SUM(D215:D218)</f>
        <v>8.48</v>
      </c>
      <c r="E214" s="20">
        <f t="shared" si="30"/>
        <v>709.09999999999991</v>
      </c>
      <c r="F214" s="21">
        <f t="shared" si="30"/>
        <v>77782.179999999993</v>
      </c>
    </row>
    <row r="215" spans="1:6" ht="15" customHeight="1" x14ac:dyDescent="0.2">
      <c r="A215" s="13" t="s">
        <v>623</v>
      </c>
      <c r="B215" s="30">
        <v>3</v>
      </c>
      <c r="C215" s="23">
        <v>709.09999999999991</v>
      </c>
      <c r="D215" s="23">
        <v>8</v>
      </c>
      <c r="E215" s="23">
        <v>709.09999999999991</v>
      </c>
      <c r="F215" s="24">
        <v>77598.03</v>
      </c>
    </row>
    <row r="216" spans="1:6" ht="15" customHeight="1" x14ac:dyDescent="0.2">
      <c r="A216" s="13" t="s">
        <v>198</v>
      </c>
      <c r="B216" s="30">
        <v>9</v>
      </c>
      <c r="C216" s="23">
        <v>3.96</v>
      </c>
      <c r="D216" s="23">
        <v>0.23999999999999996</v>
      </c>
      <c r="E216" s="23">
        <v>0</v>
      </c>
      <c r="F216" s="24">
        <v>81.75</v>
      </c>
    </row>
    <row r="217" spans="1:6" ht="15" customHeight="1" x14ac:dyDescent="0.2">
      <c r="A217" s="13" t="s">
        <v>199</v>
      </c>
      <c r="B217" s="30">
        <v>2</v>
      </c>
      <c r="C217" s="23">
        <v>1.4</v>
      </c>
      <c r="D217" s="23">
        <v>0.16</v>
      </c>
      <c r="E217" s="23">
        <v>0</v>
      </c>
      <c r="F217" s="24">
        <v>23.4</v>
      </c>
    </row>
    <row r="218" spans="1:6" ht="15" customHeight="1" x14ac:dyDescent="0.2">
      <c r="A218" s="13" t="s">
        <v>200</v>
      </c>
      <c r="B218" s="30">
        <v>2</v>
      </c>
      <c r="C218" s="23">
        <v>1.76</v>
      </c>
      <c r="D218" s="23">
        <v>7.9999999999999988E-2</v>
      </c>
      <c r="E218" s="23">
        <v>0</v>
      </c>
      <c r="F218" s="24">
        <v>79</v>
      </c>
    </row>
    <row r="219" spans="1:6" s="6" customFormat="1" ht="15" customHeight="1" x14ac:dyDescent="0.2">
      <c r="A219" s="13" t="s">
        <v>201</v>
      </c>
      <c r="B219" s="29">
        <f>SUM(B220:B225)</f>
        <v>165</v>
      </c>
      <c r="C219" s="20">
        <f>SUM(C220:C225)</f>
        <v>139.66</v>
      </c>
      <c r="D219" s="20">
        <f t="shared" ref="D219:F219" si="31">SUM(D220:D225)</f>
        <v>4.9900000000000011</v>
      </c>
      <c r="E219" s="20">
        <f t="shared" si="31"/>
        <v>4.4000000000000004</v>
      </c>
      <c r="F219" s="21">
        <f t="shared" si="31"/>
        <v>4835.91</v>
      </c>
    </row>
    <row r="220" spans="1:6" ht="15" customHeight="1" x14ac:dyDescent="0.2">
      <c r="A220" s="13" t="s">
        <v>624</v>
      </c>
      <c r="B220" s="30">
        <v>1</v>
      </c>
      <c r="C220" s="23">
        <v>0.4</v>
      </c>
      <c r="D220" s="23">
        <v>0</v>
      </c>
      <c r="E220" s="23">
        <v>0</v>
      </c>
      <c r="F220" s="24">
        <v>16</v>
      </c>
    </row>
    <row r="221" spans="1:6" ht="15" customHeight="1" x14ac:dyDescent="0.2">
      <c r="A221" s="13" t="s">
        <v>202</v>
      </c>
      <c r="B221" s="30">
        <v>17</v>
      </c>
      <c r="C221" s="23">
        <v>16.02</v>
      </c>
      <c r="D221" s="23">
        <v>0.94000000000000017</v>
      </c>
      <c r="E221" s="23">
        <v>0</v>
      </c>
      <c r="F221" s="24">
        <v>734.04999999999984</v>
      </c>
    </row>
    <row r="222" spans="1:6" ht="15" customHeight="1" x14ac:dyDescent="0.2">
      <c r="A222" s="13" t="s">
        <v>203</v>
      </c>
      <c r="B222" s="30">
        <v>16</v>
      </c>
      <c r="C222" s="23">
        <v>14.879999999999999</v>
      </c>
      <c r="D222" s="23">
        <v>0.15</v>
      </c>
      <c r="E222" s="23">
        <v>0</v>
      </c>
      <c r="F222" s="24">
        <v>323.48</v>
      </c>
    </row>
    <row r="223" spans="1:6" ht="15" customHeight="1" x14ac:dyDescent="0.2">
      <c r="A223" s="13" t="s">
        <v>204</v>
      </c>
      <c r="B223" s="30">
        <v>35</v>
      </c>
      <c r="C223" s="23">
        <v>34.22</v>
      </c>
      <c r="D223" s="23">
        <v>1.5500000000000007</v>
      </c>
      <c r="E223" s="23">
        <v>3.9000000000000004</v>
      </c>
      <c r="F223" s="24">
        <v>1393.1000000000006</v>
      </c>
    </row>
    <row r="224" spans="1:6" ht="15" customHeight="1" x14ac:dyDescent="0.2">
      <c r="A224" s="13" t="s">
        <v>205</v>
      </c>
      <c r="B224" s="30">
        <v>37</v>
      </c>
      <c r="C224" s="23">
        <v>19.799999999999994</v>
      </c>
      <c r="D224" s="23">
        <v>0.62999999999999989</v>
      </c>
      <c r="E224" s="23">
        <v>0.50000000000000011</v>
      </c>
      <c r="F224" s="24">
        <v>635.69999999999993</v>
      </c>
    </row>
    <row r="225" spans="1:6" ht="15" customHeight="1" x14ac:dyDescent="0.2">
      <c r="A225" s="13" t="s">
        <v>206</v>
      </c>
      <c r="B225" s="30">
        <v>59</v>
      </c>
      <c r="C225" s="23">
        <v>54.339999999999996</v>
      </c>
      <c r="D225" s="23">
        <v>1.7200000000000004</v>
      </c>
      <c r="E225" s="23">
        <v>0</v>
      </c>
      <c r="F225" s="24">
        <v>1733.5799999999997</v>
      </c>
    </row>
    <row r="226" spans="1:6" s="6" customFormat="1" ht="15" customHeight="1" x14ac:dyDescent="0.2">
      <c r="A226" s="13" t="s">
        <v>207</v>
      </c>
      <c r="B226" s="29">
        <f>SUM(B227:B231)</f>
        <v>37</v>
      </c>
      <c r="C226" s="20">
        <f>SUM(C227:C231)</f>
        <v>573.74</v>
      </c>
      <c r="D226" s="20">
        <f t="shared" ref="D226:F226" si="32">SUM(D227:D231)</f>
        <v>3.3600000000000003</v>
      </c>
      <c r="E226" s="20">
        <f t="shared" si="32"/>
        <v>543.95000000000005</v>
      </c>
      <c r="F226" s="21">
        <f t="shared" si="32"/>
        <v>56292.15</v>
      </c>
    </row>
    <row r="227" spans="1:6" ht="15" customHeight="1" x14ac:dyDescent="0.2">
      <c r="A227" s="13" t="s">
        <v>625</v>
      </c>
      <c r="B227" s="30">
        <v>6</v>
      </c>
      <c r="C227" s="23">
        <v>444.22999999999996</v>
      </c>
      <c r="D227" s="23">
        <v>2.0000000000000004</v>
      </c>
      <c r="E227" s="23">
        <v>443.95</v>
      </c>
      <c r="F227" s="24">
        <v>44551.35</v>
      </c>
    </row>
    <row r="228" spans="1:6" ht="15" customHeight="1" x14ac:dyDescent="0.2">
      <c r="A228" s="13" t="s">
        <v>208</v>
      </c>
      <c r="B228" s="30">
        <v>5</v>
      </c>
      <c r="C228" s="23">
        <v>2.8800000000000003</v>
      </c>
      <c r="D228" s="23">
        <v>0.36000000000000004</v>
      </c>
      <c r="E228" s="23">
        <v>0</v>
      </c>
      <c r="F228" s="24">
        <v>119</v>
      </c>
    </row>
    <row r="229" spans="1:6" ht="15" customHeight="1" x14ac:dyDescent="0.2">
      <c r="A229" s="13" t="s">
        <v>209</v>
      </c>
      <c r="B229" s="30">
        <v>2</v>
      </c>
      <c r="C229" s="23">
        <v>101.6</v>
      </c>
      <c r="D229" s="23">
        <v>0</v>
      </c>
      <c r="E229" s="23">
        <v>100</v>
      </c>
      <c r="F229" s="24">
        <v>11040</v>
      </c>
    </row>
    <row r="230" spans="1:6" ht="15" customHeight="1" x14ac:dyDescent="0.2">
      <c r="A230" s="13" t="s">
        <v>210</v>
      </c>
      <c r="B230" s="30">
        <v>9</v>
      </c>
      <c r="C230" s="23">
        <v>4.57</v>
      </c>
      <c r="D230" s="23">
        <v>0.2</v>
      </c>
      <c r="E230" s="23">
        <v>0</v>
      </c>
      <c r="F230" s="24">
        <v>91.8</v>
      </c>
    </row>
    <row r="231" spans="1:6" ht="15" customHeight="1" x14ac:dyDescent="0.2">
      <c r="A231" s="13" t="s">
        <v>205</v>
      </c>
      <c r="B231" s="30">
        <v>15</v>
      </c>
      <c r="C231" s="23">
        <v>20.460000000000004</v>
      </c>
      <c r="D231" s="23">
        <v>0.8</v>
      </c>
      <c r="E231" s="23">
        <v>0</v>
      </c>
      <c r="F231" s="24">
        <v>490.00000000000006</v>
      </c>
    </row>
    <row r="232" spans="1:6" s="6" customFormat="1" ht="15" customHeight="1" x14ac:dyDescent="0.2">
      <c r="A232" s="13" t="s">
        <v>211</v>
      </c>
      <c r="B232" s="29">
        <f>SUM(B233:B237)</f>
        <v>135</v>
      </c>
      <c r="C232" s="20">
        <f>SUM(C233:C237)</f>
        <v>1325.3300000000004</v>
      </c>
      <c r="D232" s="20">
        <f t="shared" ref="D232:F232" si="33">SUM(D233:D237)</f>
        <v>112.37000000000003</v>
      </c>
      <c r="E232" s="20">
        <f t="shared" si="33"/>
        <v>1225.6000000000001</v>
      </c>
      <c r="F232" s="21">
        <f t="shared" si="33"/>
        <v>107700.70999999999</v>
      </c>
    </row>
    <row r="233" spans="1:6" ht="15" customHeight="1" x14ac:dyDescent="0.2">
      <c r="A233" s="13" t="s">
        <v>626</v>
      </c>
      <c r="B233" s="30">
        <v>1</v>
      </c>
      <c r="C233" s="23">
        <v>0.2</v>
      </c>
      <c r="D233" s="23">
        <v>0</v>
      </c>
      <c r="E233" s="23">
        <v>0</v>
      </c>
      <c r="F233" s="24">
        <v>1</v>
      </c>
    </row>
    <row r="234" spans="1:6" ht="15" customHeight="1" x14ac:dyDescent="0.2">
      <c r="A234" s="13" t="s">
        <v>212</v>
      </c>
      <c r="B234" s="30">
        <v>2</v>
      </c>
      <c r="C234" s="23">
        <v>1.4</v>
      </c>
      <c r="D234" s="23">
        <v>0.03</v>
      </c>
      <c r="E234" s="23">
        <v>0</v>
      </c>
      <c r="F234" s="24">
        <v>82</v>
      </c>
    </row>
    <row r="235" spans="1:6" ht="15" customHeight="1" x14ac:dyDescent="0.2">
      <c r="A235" s="13" t="s">
        <v>213</v>
      </c>
      <c r="B235" s="30">
        <v>69</v>
      </c>
      <c r="C235" s="23">
        <v>61.790000000000006</v>
      </c>
      <c r="D235" s="23">
        <v>2.1300000000000003</v>
      </c>
      <c r="E235" s="23">
        <v>0</v>
      </c>
      <c r="F235" s="24">
        <v>731.22</v>
      </c>
    </row>
    <row r="236" spans="1:6" ht="15" customHeight="1" x14ac:dyDescent="0.2">
      <c r="A236" s="13" t="s">
        <v>113</v>
      </c>
      <c r="B236" s="30">
        <v>25</v>
      </c>
      <c r="C236" s="23">
        <v>661.62000000000023</v>
      </c>
      <c r="D236" s="23">
        <v>94.620000000000033</v>
      </c>
      <c r="E236" s="23">
        <v>640.5</v>
      </c>
      <c r="F236" s="24">
        <v>53098.15</v>
      </c>
    </row>
    <row r="237" spans="1:6" ht="15" customHeight="1" x14ac:dyDescent="0.2">
      <c r="A237" s="13" t="s">
        <v>214</v>
      </c>
      <c r="B237" s="30">
        <v>38</v>
      </c>
      <c r="C237" s="23">
        <v>600.32000000000005</v>
      </c>
      <c r="D237" s="23">
        <v>15.590000000000002</v>
      </c>
      <c r="E237" s="23">
        <v>585.10000000000014</v>
      </c>
      <c r="F237" s="24">
        <v>53788.339999999989</v>
      </c>
    </row>
    <row r="238" spans="1:6" s="6" customFormat="1" ht="15" customHeight="1" x14ac:dyDescent="0.2">
      <c r="A238" s="13" t="s">
        <v>215</v>
      </c>
      <c r="B238" s="29">
        <f>SUM(B239:B247)</f>
        <v>449</v>
      </c>
      <c r="C238" s="20">
        <f>SUM(C239:C247)</f>
        <v>406.33799999999997</v>
      </c>
      <c r="D238" s="20">
        <f t="shared" ref="D238:F238" si="34">SUM(D239:D247)</f>
        <v>9.6000000000000014</v>
      </c>
      <c r="E238" s="20">
        <f t="shared" si="34"/>
        <v>214.99999999999997</v>
      </c>
      <c r="F238" s="21">
        <f t="shared" si="34"/>
        <v>18285.43</v>
      </c>
    </row>
    <row r="239" spans="1:6" ht="15" customHeight="1" x14ac:dyDescent="0.2">
      <c r="A239" s="13" t="s">
        <v>627</v>
      </c>
      <c r="B239" s="30">
        <v>7</v>
      </c>
      <c r="C239" s="23">
        <v>8.3800000000000008</v>
      </c>
      <c r="D239" s="23">
        <v>0.7200000000000002</v>
      </c>
      <c r="E239" s="23">
        <v>0</v>
      </c>
      <c r="F239" s="24">
        <v>238</v>
      </c>
    </row>
    <row r="240" spans="1:6" ht="15" customHeight="1" x14ac:dyDescent="0.2">
      <c r="A240" s="13" t="s">
        <v>216</v>
      </c>
      <c r="B240" s="30">
        <v>32</v>
      </c>
      <c r="C240" s="23">
        <v>14.659999999999998</v>
      </c>
      <c r="D240" s="23">
        <v>0.66000000000000014</v>
      </c>
      <c r="E240" s="23">
        <v>0</v>
      </c>
      <c r="F240" s="24">
        <v>151.69</v>
      </c>
    </row>
    <row r="241" spans="1:6" ht="15" customHeight="1" x14ac:dyDescent="0.2">
      <c r="A241" s="13" t="s">
        <v>217</v>
      </c>
      <c r="B241" s="30">
        <v>125</v>
      </c>
      <c r="C241" s="23">
        <v>56.698000000000015</v>
      </c>
      <c r="D241" s="23">
        <v>3.6799999999999993</v>
      </c>
      <c r="E241" s="23">
        <v>0</v>
      </c>
      <c r="F241" s="24">
        <v>861.20999999999981</v>
      </c>
    </row>
    <row r="242" spans="1:6" ht="15" customHeight="1" x14ac:dyDescent="0.2">
      <c r="A242" s="13" t="s">
        <v>53</v>
      </c>
      <c r="B242" s="30">
        <v>152</v>
      </c>
      <c r="C242" s="23">
        <v>56.259999999999991</v>
      </c>
      <c r="D242" s="23">
        <v>1.1600000000000001</v>
      </c>
      <c r="E242" s="23">
        <v>0</v>
      </c>
      <c r="F242" s="24">
        <v>562.58999999999992</v>
      </c>
    </row>
    <row r="243" spans="1:6" ht="15" customHeight="1" x14ac:dyDescent="0.2">
      <c r="A243" s="13" t="s">
        <v>218</v>
      </c>
      <c r="B243" s="30">
        <v>100</v>
      </c>
      <c r="C243" s="23">
        <v>37</v>
      </c>
      <c r="D243" s="23">
        <v>2.2400000000000002</v>
      </c>
      <c r="E243" s="23">
        <v>0</v>
      </c>
      <c r="F243" s="24">
        <v>430.22</v>
      </c>
    </row>
    <row r="244" spans="1:6" ht="15" customHeight="1" x14ac:dyDescent="0.2">
      <c r="A244" s="13" t="s">
        <v>219</v>
      </c>
      <c r="B244" s="30">
        <v>6</v>
      </c>
      <c r="C244" s="23">
        <v>3.64</v>
      </c>
      <c r="D244" s="23">
        <v>0.41999999999999993</v>
      </c>
      <c r="E244" s="23">
        <v>0</v>
      </c>
      <c r="F244" s="24">
        <v>140</v>
      </c>
    </row>
    <row r="245" spans="1:6" ht="15" customHeight="1" x14ac:dyDescent="0.2">
      <c r="A245" s="13" t="s">
        <v>220</v>
      </c>
      <c r="B245" s="30">
        <v>18</v>
      </c>
      <c r="C245" s="23">
        <v>11.899999999999999</v>
      </c>
      <c r="D245" s="23">
        <v>0.4</v>
      </c>
      <c r="E245" s="23">
        <v>0</v>
      </c>
      <c r="F245" s="24">
        <v>108.17</v>
      </c>
    </row>
    <row r="246" spans="1:6" ht="15" customHeight="1" x14ac:dyDescent="0.2">
      <c r="A246" s="13" t="s">
        <v>221</v>
      </c>
      <c r="B246" s="30">
        <v>5</v>
      </c>
      <c r="C246" s="23">
        <v>216.32</v>
      </c>
      <c r="D246" s="23">
        <v>0.16</v>
      </c>
      <c r="E246" s="23">
        <v>214.99999999999997</v>
      </c>
      <c r="F246" s="24">
        <v>15784.95</v>
      </c>
    </row>
    <row r="247" spans="1:6" ht="15" customHeight="1" x14ac:dyDescent="0.2">
      <c r="A247" s="13" t="s">
        <v>222</v>
      </c>
      <c r="B247" s="30">
        <v>4</v>
      </c>
      <c r="C247" s="23">
        <v>1.48</v>
      </c>
      <c r="D247" s="23">
        <v>0.16</v>
      </c>
      <c r="E247" s="23">
        <v>0</v>
      </c>
      <c r="F247" s="24">
        <v>8.6</v>
      </c>
    </row>
    <row r="248" spans="1:6" ht="15" customHeight="1" x14ac:dyDescent="0.2">
      <c r="A248" s="13" t="s">
        <v>600</v>
      </c>
      <c r="B248" s="31">
        <f>SUM(B249)</f>
        <v>1</v>
      </c>
      <c r="C248" s="20">
        <f>SUM(C249)</f>
        <v>0.2</v>
      </c>
      <c r="D248" s="20">
        <f t="shared" ref="D248:F248" si="35">SUM(D249)</f>
        <v>0.08</v>
      </c>
      <c r="E248" s="20">
        <f t="shared" si="35"/>
        <v>0</v>
      </c>
      <c r="F248" s="21">
        <f t="shared" si="35"/>
        <v>1</v>
      </c>
    </row>
    <row r="249" spans="1:6" ht="15" customHeight="1" x14ac:dyDescent="0.2">
      <c r="A249" s="13" t="s">
        <v>223</v>
      </c>
      <c r="B249" s="30">
        <v>1</v>
      </c>
      <c r="C249" s="23">
        <v>0.2</v>
      </c>
      <c r="D249" s="23">
        <v>0.08</v>
      </c>
      <c r="E249" s="23">
        <v>0</v>
      </c>
      <c r="F249" s="24">
        <v>1</v>
      </c>
    </row>
    <row r="250" spans="1:6" s="6" customFormat="1" ht="21" customHeight="1" x14ac:dyDescent="0.2">
      <c r="A250" s="12" t="s">
        <v>8</v>
      </c>
      <c r="B250" s="29">
        <f t="shared" ref="B250" si="36">SUM(B251+B262+B272)</f>
        <v>3457</v>
      </c>
      <c r="C250" s="20">
        <f t="shared" ref="C250:F250" si="37">SUM(C251+C262+C272)</f>
        <v>15431.500400000001</v>
      </c>
      <c r="D250" s="20">
        <f t="shared" si="37"/>
        <v>842.70549142156824</v>
      </c>
      <c r="E250" s="20">
        <f t="shared" si="37"/>
        <v>9897.0008088235336</v>
      </c>
      <c r="F250" s="21">
        <f t="shared" si="37"/>
        <v>1030890.0900000001</v>
      </c>
    </row>
    <row r="251" spans="1:6" s="6" customFormat="1" ht="15" customHeight="1" x14ac:dyDescent="0.2">
      <c r="A251" s="13" t="s">
        <v>224</v>
      </c>
      <c r="B251" s="29">
        <f t="shared" ref="B251" si="38">SUM(B252:B261)</f>
        <v>968</v>
      </c>
      <c r="C251" s="20">
        <f t="shared" ref="C251" si="39">SUM(C252:C261)</f>
        <v>1233.4099999999999</v>
      </c>
      <c r="D251" s="20">
        <f t="shared" ref="D251:F251" si="40">SUM(D252:D261)</f>
        <v>163.4115333333333</v>
      </c>
      <c r="E251" s="20">
        <f t="shared" si="40"/>
        <v>80.069999999999993</v>
      </c>
      <c r="F251" s="21">
        <f t="shared" si="40"/>
        <v>34181.300000000003</v>
      </c>
    </row>
    <row r="252" spans="1:6" ht="15" customHeight="1" x14ac:dyDescent="0.2">
      <c r="A252" s="13" t="s">
        <v>628</v>
      </c>
      <c r="B252" s="30">
        <v>152</v>
      </c>
      <c r="C252" s="23">
        <v>173.19999999999996</v>
      </c>
      <c r="D252" s="23">
        <v>14.189999999999996</v>
      </c>
      <c r="E252" s="23">
        <v>0</v>
      </c>
      <c r="F252" s="24">
        <v>3818.75</v>
      </c>
    </row>
    <row r="253" spans="1:6" ht="15" customHeight="1" x14ac:dyDescent="0.2">
      <c r="A253" s="13" t="s">
        <v>225</v>
      </c>
      <c r="B253" s="30">
        <v>48</v>
      </c>
      <c r="C253" s="23">
        <v>60.669999999999987</v>
      </c>
      <c r="D253" s="23">
        <v>6.0800000000000018</v>
      </c>
      <c r="E253" s="23">
        <v>0</v>
      </c>
      <c r="F253" s="24">
        <v>1511.44</v>
      </c>
    </row>
    <row r="254" spans="1:6" ht="15" customHeight="1" x14ac:dyDescent="0.2">
      <c r="A254" s="13" t="s">
        <v>226</v>
      </c>
      <c r="B254" s="30">
        <v>68</v>
      </c>
      <c r="C254" s="23">
        <v>155.96999999999997</v>
      </c>
      <c r="D254" s="23">
        <v>19.030333333333331</v>
      </c>
      <c r="E254" s="23">
        <v>80.069999999999993</v>
      </c>
      <c r="F254" s="24">
        <v>10644.529999999999</v>
      </c>
    </row>
    <row r="255" spans="1:6" ht="15" customHeight="1" x14ac:dyDescent="0.2">
      <c r="A255" s="13" t="s">
        <v>227</v>
      </c>
      <c r="B255" s="30">
        <v>172</v>
      </c>
      <c r="C255" s="23">
        <v>206.73</v>
      </c>
      <c r="D255" s="23">
        <v>24.844799999999971</v>
      </c>
      <c r="E255" s="23">
        <v>0</v>
      </c>
      <c r="F255" s="24">
        <v>5297.5000000000009</v>
      </c>
    </row>
    <row r="256" spans="1:6" ht="15" customHeight="1" x14ac:dyDescent="0.2">
      <c r="A256" s="13" t="s">
        <v>228</v>
      </c>
      <c r="B256" s="30">
        <v>56</v>
      </c>
      <c r="C256" s="23">
        <v>62.949999999999974</v>
      </c>
      <c r="D256" s="23">
        <v>21.219999999999995</v>
      </c>
      <c r="E256" s="23">
        <v>0</v>
      </c>
      <c r="F256" s="24">
        <v>790.65000000000009</v>
      </c>
    </row>
    <row r="257" spans="1:6" ht="15" customHeight="1" x14ac:dyDescent="0.2">
      <c r="A257" s="13" t="s">
        <v>229</v>
      </c>
      <c r="B257" s="30">
        <v>30</v>
      </c>
      <c r="C257" s="23">
        <v>51.35</v>
      </c>
      <c r="D257" s="23">
        <v>3.8500000000000005</v>
      </c>
      <c r="E257" s="23">
        <v>0</v>
      </c>
      <c r="F257" s="24">
        <v>827.10000000000025</v>
      </c>
    </row>
    <row r="258" spans="1:6" ht="15" customHeight="1" x14ac:dyDescent="0.2">
      <c r="A258" s="13" t="s">
        <v>230</v>
      </c>
      <c r="B258" s="30">
        <v>118</v>
      </c>
      <c r="C258" s="23">
        <v>123.70999999999997</v>
      </c>
      <c r="D258" s="23">
        <v>15.430000000000009</v>
      </c>
      <c r="E258" s="23">
        <v>0</v>
      </c>
      <c r="F258" s="24">
        <v>3163.5800000000008</v>
      </c>
    </row>
    <row r="259" spans="1:6" ht="15" customHeight="1" x14ac:dyDescent="0.2">
      <c r="A259" s="13" t="s">
        <v>231</v>
      </c>
      <c r="B259" s="30">
        <v>59</v>
      </c>
      <c r="C259" s="23">
        <v>93.69</v>
      </c>
      <c r="D259" s="23">
        <v>10.63</v>
      </c>
      <c r="E259" s="23">
        <v>0</v>
      </c>
      <c r="F259" s="24">
        <v>2192.1000000000004</v>
      </c>
    </row>
    <row r="260" spans="1:6" ht="15" customHeight="1" x14ac:dyDescent="0.2">
      <c r="A260" s="13" t="s">
        <v>232</v>
      </c>
      <c r="B260" s="30">
        <v>97</v>
      </c>
      <c r="C260" s="23">
        <v>102.56000000000007</v>
      </c>
      <c r="D260" s="23">
        <v>11.639999999999999</v>
      </c>
      <c r="E260" s="23">
        <v>0</v>
      </c>
      <c r="F260" s="24">
        <v>2348.4999999999991</v>
      </c>
    </row>
    <row r="261" spans="1:6" ht="15" customHeight="1" x14ac:dyDescent="0.2">
      <c r="A261" s="13" t="s">
        <v>233</v>
      </c>
      <c r="B261" s="30">
        <v>168</v>
      </c>
      <c r="C261" s="23">
        <v>202.57999999999996</v>
      </c>
      <c r="D261" s="23">
        <v>36.496400000000001</v>
      </c>
      <c r="E261" s="23">
        <v>0</v>
      </c>
      <c r="F261" s="24">
        <v>3587.15</v>
      </c>
    </row>
    <row r="262" spans="1:6" s="6" customFormat="1" ht="15" customHeight="1" x14ac:dyDescent="0.2">
      <c r="A262" s="13" t="s">
        <v>234</v>
      </c>
      <c r="B262" s="29">
        <f>SUM(B263:B271)</f>
        <v>1029</v>
      </c>
      <c r="C262" s="20">
        <f>SUM(C263:C271)</f>
        <v>5837.170000000001</v>
      </c>
      <c r="D262" s="20">
        <f>SUM(D263:D271)</f>
        <v>400.31195808823497</v>
      </c>
      <c r="E262" s="20">
        <f t="shared" ref="E262:F262" si="41">SUM(E263:E271)</f>
        <v>4219.5658088235323</v>
      </c>
      <c r="F262" s="21">
        <f t="shared" si="41"/>
        <v>435115.03000000009</v>
      </c>
    </row>
    <row r="263" spans="1:6" ht="15" customHeight="1" x14ac:dyDescent="0.2">
      <c r="A263" s="13" t="s">
        <v>629</v>
      </c>
      <c r="B263" s="30">
        <v>46</v>
      </c>
      <c r="C263" s="23">
        <v>57.050000000000011</v>
      </c>
      <c r="D263" s="23">
        <v>2.1199999999999997</v>
      </c>
      <c r="E263" s="23">
        <v>0</v>
      </c>
      <c r="F263" s="24">
        <v>1962.2999999999997</v>
      </c>
    </row>
    <row r="264" spans="1:6" ht="15" customHeight="1" x14ac:dyDescent="0.2">
      <c r="A264" s="13" t="s">
        <v>235</v>
      </c>
      <c r="B264" s="30">
        <v>109</v>
      </c>
      <c r="C264" s="23">
        <v>97.550000000000026</v>
      </c>
      <c r="D264" s="23">
        <v>5.1300000000000008</v>
      </c>
      <c r="E264" s="23">
        <v>2.9166666666666667E-2</v>
      </c>
      <c r="F264" s="24">
        <v>2989.9999999999995</v>
      </c>
    </row>
    <row r="265" spans="1:6" ht="15" customHeight="1" x14ac:dyDescent="0.2">
      <c r="A265" s="13" t="s">
        <v>236</v>
      </c>
      <c r="B265" s="30">
        <v>66</v>
      </c>
      <c r="C265" s="23">
        <v>70.459999999999994</v>
      </c>
      <c r="D265" s="23">
        <v>1.25</v>
      </c>
      <c r="E265" s="23">
        <v>0</v>
      </c>
      <c r="F265" s="24">
        <v>2832.2399999999989</v>
      </c>
    </row>
    <row r="266" spans="1:6" ht="15" customHeight="1" x14ac:dyDescent="0.2">
      <c r="A266" s="13" t="s">
        <v>237</v>
      </c>
      <c r="B266" s="30">
        <v>18</v>
      </c>
      <c r="C266" s="23">
        <v>25.92</v>
      </c>
      <c r="D266" s="23">
        <v>2.66</v>
      </c>
      <c r="E266" s="23">
        <v>0</v>
      </c>
      <c r="F266" s="24">
        <v>596.00000000000011</v>
      </c>
    </row>
    <row r="267" spans="1:6" ht="15" customHeight="1" x14ac:dyDescent="0.2">
      <c r="A267" s="13" t="s">
        <v>238</v>
      </c>
      <c r="B267" s="30">
        <v>60</v>
      </c>
      <c r="C267" s="23">
        <v>52.62</v>
      </c>
      <c r="D267" s="23">
        <v>0.79999999999999993</v>
      </c>
      <c r="E267" s="23">
        <v>0</v>
      </c>
      <c r="F267" s="24">
        <v>1971.0000000000005</v>
      </c>
    </row>
    <row r="268" spans="1:6" ht="15" customHeight="1" x14ac:dyDescent="0.2">
      <c r="A268" s="13" t="s">
        <v>239</v>
      </c>
      <c r="B268" s="30">
        <v>18</v>
      </c>
      <c r="C268" s="23">
        <v>18.700000000000003</v>
      </c>
      <c r="D268" s="23">
        <v>0.2</v>
      </c>
      <c r="E268" s="23">
        <v>0</v>
      </c>
      <c r="F268" s="24">
        <v>514</v>
      </c>
    </row>
    <row r="269" spans="1:6" ht="15" customHeight="1" x14ac:dyDescent="0.2">
      <c r="A269" s="13" t="s">
        <v>240</v>
      </c>
      <c r="B269" s="30">
        <v>182</v>
      </c>
      <c r="C269" s="23">
        <v>2922.6699999999987</v>
      </c>
      <c r="D269" s="23">
        <v>166.30999999999995</v>
      </c>
      <c r="E269" s="23">
        <v>2718.0000000000027</v>
      </c>
      <c r="F269" s="24">
        <v>249375.33000000007</v>
      </c>
    </row>
    <row r="270" spans="1:6" ht="15" customHeight="1" x14ac:dyDescent="0.2">
      <c r="A270" s="13" t="s">
        <v>241</v>
      </c>
      <c r="B270" s="30">
        <v>379</v>
      </c>
      <c r="C270" s="23">
        <v>2430.0000000000018</v>
      </c>
      <c r="D270" s="23">
        <v>219.341958088235</v>
      </c>
      <c r="E270" s="23">
        <v>1501.5366421568624</v>
      </c>
      <c r="F270" s="24">
        <v>170740.16</v>
      </c>
    </row>
    <row r="271" spans="1:6" ht="15" customHeight="1" x14ac:dyDescent="0.2">
      <c r="A271" s="13" t="s">
        <v>242</v>
      </c>
      <c r="B271" s="30">
        <v>151</v>
      </c>
      <c r="C271" s="23">
        <v>162.19999999999993</v>
      </c>
      <c r="D271" s="23">
        <v>2.4999999999999996</v>
      </c>
      <c r="E271" s="23">
        <v>0</v>
      </c>
      <c r="F271" s="24">
        <v>4133.9999999999982</v>
      </c>
    </row>
    <row r="272" spans="1:6" s="6" customFormat="1" ht="15" customHeight="1" x14ac:dyDescent="0.2">
      <c r="A272" s="13" t="s">
        <v>243</v>
      </c>
      <c r="B272" s="29">
        <f>SUM(B273:B279)</f>
        <v>1460</v>
      </c>
      <c r="C272" s="20">
        <f>SUM(C273:C279)</f>
        <v>8360.9203999999991</v>
      </c>
      <c r="D272" s="20">
        <f t="shared" ref="D272:F272" si="42">SUM(D273:D279)</f>
        <v>278.98199999999997</v>
      </c>
      <c r="E272" s="20">
        <f t="shared" si="42"/>
        <v>5597.3650000000007</v>
      </c>
      <c r="F272" s="21">
        <f t="shared" si="42"/>
        <v>561593.76</v>
      </c>
    </row>
    <row r="273" spans="1:6" ht="15" customHeight="1" x14ac:dyDescent="0.2">
      <c r="A273" s="13" t="s">
        <v>244</v>
      </c>
      <c r="B273" s="30">
        <v>217</v>
      </c>
      <c r="C273" s="23">
        <v>401.58000000000004</v>
      </c>
      <c r="D273" s="23">
        <v>26.472000000000008</v>
      </c>
      <c r="E273" s="23">
        <v>50</v>
      </c>
      <c r="F273" s="24">
        <v>13743.109999999999</v>
      </c>
    </row>
    <row r="274" spans="1:6" ht="15" customHeight="1" x14ac:dyDescent="0.2">
      <c r="A274" s="13" t="s">
        <v>245</v>
      </c>
      <c r="B274" s="30">
        <v>151</v>
      </c>
      <c r="C274" s="23">
        <v>2249.0399999999995</v>
      </c>
      <c r="D274" s="23">
        <v>58.209999999999994</v>
      </c>
      <c r="E274" s="23">
        <v>1647.5000000000011</v>
      </c>
      <c r="F274" s="24">
        <v>148099.71000000002</v>
      </c>
    </row>
    <row r="275" spans="1:6" ht="15" customHeight="1" x14ac:dyDescent="0.2">
      <c r="A275" s="13" t="s">
        <v>246</v>
      </c>
      <c r="B275" s="30">
        <v>268</v>
      </c>
      <c r="C275" s="23">
        <v>2389.6499999999996</v>
      </c>
      <c r="D275" s="23">
        <v>68.879999999999953</v>
      </c>
      <c r="E275" s="23">
        <v>1843.0949999999996</v>
      </c>
      <c r="F275" s="24">
        <v>159712.19999999995</v>
      </c>
    </row>
    <row r="276" spans="1:6" ht="15" customHeight="1" x14ac:dyDescent="0.2">
      <c r="A276" s="13" t="s">
        <v>247</v>
      </c>
      <c r="B276" s="30">
        <v>125</v>
      </c>
      <c r="C276" s="23">
        <v>201.35999999999999</v>
      </c>
      <c r="D276" s="23">
        <v>8.8400000000000016</v>
      </c>
      <c r="E276" s="23">
        <v>85.500000000000028</v>
      </c>
      <c r="F276" s="24">
        <v>12884.449999999999</v>
      </c>
    </row>
    <row r="277" spans="1:6" ht="15" customHeight="1" x14ac:dyDescent="0.2">
      <c r="A277" s="13" t="s">
        <v>248</v>
      </c>
      <c r="B277" s="30">
        <v>287</v>
      </c>
      <c r="C277" s="23">
        <v>467.45999999999975</v>
      </c>
      <c r="D277" s="23">
        <v>45.080000000000034</v>
      </c>
      <c r="E277" s="23">
        <v>91.19999999999996</v>
      </c>
      <c r="F277" s="24">
        <v>10236.829999999994</v>
      </c>
    </row>
    <row r="278" spans="1:6" ht="15" customHeight="1" x14ac:dyDescent="0.2">
      <c r="A278" s="13" t="s">
        <v>249</v>
      </c>
      <c r="B278" s="30">
        <v>258</v>
      </c>
      <c r="C278" s="23">
        <v>1369.3704000000007</v>
      </c>
      <c r="D278" s="23">
        <v>47.629999999999981</v>
      </c>
      <c r="E278" s="23">
        <v>790.07000000000016</v>
      </c>
      <c r="F278" s="24">
        <v>109541.01000000001</v>
      </c>
    </row>
    <row r="279" spans="1:6" ht="15" customHeight="1" x14ac:dyDescent="0.2">
      <c r="A279" s="13" t="s">
        <v>250</v>
      </c>
      <c r="B279" s="30">
        <v>154</v>
      </c>
      <c r="C279" s="23">
        <v>1282.4599999999998</v>
      </c>
      <c r="D279" s="23">
        <v>23.870000000000022</v>
      </c>
      <c r="E279" s="23">
        <v>1090.0000000000002</v>
      </c>
      <c r="F279" s="24">
        <v>107376.45000000004</v>
      </c>
    </row>
    <row r="280" spans="1:6" s="6" customFormat="1" ht="15" customHeight="1" x14ac:dyDescent="0.2">
      <c r="A280" s="13" t="s">
        <v>601</v>
      </c>
      <c r="B280" s="29">
        <f>SUM(B281+B285+B293+B303+B312+B319+B328)</f>
        <v>1880</v>
      </c>
      <c r="C280" s="20">
        <f>SUM(C281+C285+C293+C303+C312+C319+C328)</f>
        <v>4101.0096000000003</v>
      </c>
      <c r="D280" s="20">
        <f t="shared" ref="D280:F280" si="43">SUM(D281+D285+D293+D303+D312+D319+D328)</f>
        <v>153.13760171428569</v>
      </c>
      <c r="E280" s="20">
        <f t="shared" si="43"/>
        <v>2388.0841571428568</v>
      </c>
      <c r="F280" s="21">
        <f t="shared" si="43"/>
        <v>282434.64</v>
      </c>
    </row>
    <row r="281" spans="1:6" ht="15" customHeight="1" x14ac:dyDescent="0.2">
      <c r="A281" s="13" t="s">
        <v>602</v>
      </c>
      <c r="B281" s="29">
        <f t="shared" ref="B281" si="44">SUM(B282:B284)</f>
        <v>4</v>
      </c>
      <c r="C281" s="20">
        <f t="shared" ref="C281" si="45">SUM(C282:C284)</f>
        <v>3.2800000000000002</v>
      </c>
      <c r="D281" s="20">
        <f t="shared" ref="D281:F281" si="46">SUM(D282:D284)</f>
        <v>0.01</v>
      </c>
      <c r="E281" s="20">
        <f t="shared" si="46"/>
        <v>0</v>
      </c>
      <c r="F281" s="21">
        <f t="shared" si="46"/>
        <v>46.5</v>
      </c>
    </row>
    <row r="282" spans="1:6" ht="15" customHeight="1" x14ac:dyDescent="0.2">
      <c r="A282" s="13" t="s">
        <v>251</v>
      </c>
      <c r="B282" s="30">
        <v>1</v>
      </c>
      <c r="C282" s="23">
        <v>2</v>
      </c>
      <c r="D282" s="23">
        <v>0</v>
      </c>
      <c r="E282" s="23">
        <v>0</v>
      </c>
      <c r="F282" s="24">
        <v>35</v>
      </c>
    </row>
    <row r="283" spans="1:6" ht="15" customHeight="1" x14ac:dyDescent="0.2">
      <c r="A283" s="13" t="s">
        <v>252</v>
      </c>
      <c r="B283" s="30">
        <v>2</v>
      </c>
      <c r="C283" s="23">
        <v>0.27</v>
      </c>
      <c r="D283" s="23">
        <v>0</v>
      </c>
      <c r="E283" s="23">
        <v>0</v>
      </c>
      <c r="F283" s="24">
        <v>11</v>
      </c>
    </row>
    <row r="284" spans="1:6" ht="15" customHeight="1" x14ac:dyDescent="0.2">
      <c r="A284" s="13" t="s">
        <v>253</v>
      </c>
      <c r="B284" s="30">
        <v>1</v>
      </c>
      <c r="C284" s="23">
        <v>1.01</v>
      </c>
      <c r="D284" s="23">
        <v>0.01</v>
      </c>
      <c r="E284" s="23">
        <v>0</v>
      </c>
      <c r="F284" s="24">
        <v>0.5</v>
      </c>
    </row>
    <row r="285" spans="1:6" s="6" customFormat="1" ht="15" customHeight="1" x14ac:dyDescent="0.2">
      <c r="A285" s="13" t="s">
        <v>254</v>
      </c>
      <c r="B285" s="29">
        <f>SUM(B286:B292)</f>
        <v>679</v>
      </c>
      <c r="C285" s="20">
        <f>SUM(C286:C292)</f>
        <v>622.81999999999994</v>
      </c>
      <c r="D285" s="20">
        <f t="shared" ref="D285:F285" si="47">SUM(D286:D292)</f>
        <v>31.337999999999994</v>
      </c>
      <c r="E285" s="20">
        <f t="shared" si="47"/>
        <v>0</v>
      </c>
      <c r="F285" s="21">
        <f t="shared" si="47"/>
        <v>10092.11</v>
      </c>
    </row>
    <row r="286" spans="1:6" ht="15" customHeight="1" x14ac:dyDescent="0.2">
      <c r="A286" s="13" t="s">
        <v>630</v>
      </c>
      <c r="B286" s="30">
        <v>47</v>
      </c>
      <c r="C286" s="23">
        <v>35.750000000000007</v>
      </c>
      <c r="D286" s="23">
        <v>2.5599999999999996</v>
      </c>
      <c r="E286" s="23">
        <v>0</v>
      </c>
      <c r="F286" s="24">
        <v>590.76000000000022</v>
      </c>
    </row>
    <row r="287" spans="1:6" ht="15" customHeight="1" x14ac:dyDescent="0.2">
      <c r="A287" s="13" t="s">
        <v>255</v>
      </c>
      <c r="B287" s="30">
        <v>149</v>
      </c>
      <c r="C287" s="23">
        <v>140.07999999999998</v>
      </c>
      <c r="D287" s="23">
        <v>14.329999999999998</v>
      </c>
      <c r="E287" s="23">
        <v>0</v>
      </c>
      <c r="F287" s="24">
        <v>2084.099999999999</v>
      </c>
    </row>
    <row r="288" spans="1:6" ht="15" customHeight="1" x14ac:dyDescent="0.2">
      <c r="A288" s="13" t="s">
        <v>256</v>
      </c>
      <c r="B288" s="30">
        <v>5</v>
      </c>
      <c r="C288" s="23">
        <v>1.92</v>
      </c>
      <c r="D288" s="23">
        <v>0</v>
      </c>
      <c r="E288" s="23">
        <v>0</v>
      </c>
      <c r="F288" s="24">
        <v>46.3</v>
      </c>
    </row>
    <row r="289" spans="1:6" ht="15" customHeight="1" x14ac:dyDescent="0.2">
      <c r="A289" s="13" t="s">
        <v>257</v>
      </c>
      <c r="B289" s="30">
        <v>109</v>
      </c>
      <c r="C289" s="23">
        <v>71.84</v>
      </c>
      <c r="D289" s="23">
        <v>0.79999999999999993</v>
      </c>
      <c r="E289" s="23">
        <v>0</v>
      </c>
      <c r="F289" s="24">
        <v>1500.2099999999998</v>
      </c>
    </row>
    <row r="290" spans="1:6" ht="15" customHeight="1" x14ac:dyDescent="0.2">
      <c r="A290" s="13" t="s">
        <v>258</v>
      </c>
      <c r="B290" s="30">
        <v>108</v>
      </c>
      <c r="C290" s="23">
        <v>85.140000000000057</v>
      </c>
      <c r="D290" s="23">
        <v>1.2400000000000004</v>
      </c>
      <c r="E290" s="23">
        <v>0</v>
      </c>
      <c r="F290" s="24">
        <v>1469.5500000000009</v>
      </c>
    </row>
    <row r="291" spans="1:6" ht="15" customHeight="1" x14ac:dyDescent="0.2">
      <c r="A291" s="13" t="s">
        <v>259</v>
      </c>
      <c r="B291" s="30">
        <v>97</v>
      </c>
      <c r="C291" s="23">
        <v>108.76</v>
      </c>
      <c r="D291" s="23">
        <v>5.92</v>
      </c>
      <c r="E291" s="23">
        <v>0</v>
      </c>
      <c r="F291" s="24">
        <v>1658.299999999999</v>
      </c>
    </row>
    <row r="292" spans="1:6" ht="15" customHeight="1" x14ac:dyDescent="0.2">
      <c r="A292" s="13" t="s">
        <v>260</v>
      </c>
      <c r="B292" s="30">
        <v>164</v>
      </c>
      <c r="C292" s="23">
        <v>179.32999999999998</v>
      </c>
      <c r="D292" s="23">
        <v>6.4879999999999942</v>
      </c>
      <c r="E292" s="23">
        <v>0</v>
      </c>
      <c r="F292" s="24">
        <v>2742.8900000000008</v>
      </c>
    </row>
    <row r="293" spans="1:6" s="6" customFormat="1" ht="15" customHeight="1" x14ac:dyDescent="0.2">
      <c r="A293" s="13" t="s">
        <v>261</v>
      </c>
      <c r="B293" s="29">
        <f>SUM(B294:B302)</f>
        <v>455</v>
      </c>
      <c r="C293" s="20">
        <f>SUM(C294:C302)</f>
        <v>424.13159999999999</v>
      </c>
      <c r="D293" s="20">
        <f t="shared" ref="D293:F293" si="48">SUM(D294:D302)</f>
        <v>23.260816000000002</v>
      </c>
      <c r="E293" s="20">
        <f t="shared" si="48"/>
        <v>1.0284</v>
      </c>
      <c r="F293" s="21">
        <f t="shared" si="48"/>
        <v>7692.5699999999988</v>
      </c>
    </row>
    <row r="294" spans="1:6" ht="15" customHeight="1" x14ac:dyDescent="0.2">
      <c r="A294" s="13" t="s">
        <v>631</v>
      </c>
      <c r="B294" s="30">
        <v>42</v>
      </c>
      <c r="C294" s="23">
        <v>35.019999999999996</v>
      </c>
      <c r="D294" s="23">
        <v>3.1800000000000006</v>
      </c>
      <c r="E294" s="23">
        <v>0</v>
      </c>
      <c r="F294" s="24">
        <v>580.89999999999986</v>
      </c>
    </row>
    <row r="295" spans="1:6" ht="15" customHeight="1" x14ac:dyDescent="0.2">
      <c r="A295" s="13" t="s">
        <v>262</v>
      </c>
      <c r="B295" s="30">
        <v>18</v>
      </c>
      <c r="C295" s="23">
        <v>18.999999999999996</v>
      </c>
      <c r="D295" s="23">
        <v>0</v>
      </c>
      <c r="E295" s="23">
        <v>0</v>
      </c>
      <c r="F295" s="24">
        <v>529.78</v>
      </c>
    </row>
    <row r="296" spans="1:6" ht="15" customHeight="1" x14ac:dyDescent="0.2">
      <c r="A296" s="13" t="s">
        <v>263</v>
      </c>
      <c r="B296" s="30">
        <v>25</v>
      </c>
      <c r="C296" s="23">
        <v>15.32</v>
      </c>
      <c r="D296" s="23">
        <v>1.9200000000000002</v>
      </c>
      <c r="E296" s="23">
        <v>1</v>
      </c>
      <c r="F296" s="24">
        <v>520.04999999999995</v>
      </c>
    </row>
    <row r="297" spans="1:6" ht="15" customHeight="1" x14ac:dyDescent="0.2">
      <c r="A297" s="13" t="s">
        <v>264</v>
      </c>
      <c r="B297" s="30">
        <v>55</v>
      </c>
      <c r="C297" s="23">
        <v>44.599999999999994</v>
      </c>
      <c r="D297" s="23">
        <v>2.1799999999999997</v>
      </c>
      <c r="E297" s="23">
        <v>0</v>
      </c>
      <c r="F297" s="24">
        <v>786.90999999999985</v>
      </c>
    </row>
    <row r="298" spans="1:6" ht="15" customHeight="1" x14ac:dyDescent="0.2">
      <c r="A298" s="13" t="s">
        <v>265</v>
      </c>
      <c r="B298" s="30">
        <v>24</v>
      </c>
      <c r="C298" s="23">
        <v>17.57</v>
      </c>
      <c r="D298" s="23">
        <v>0.62080000000000002</v>
      </c>
      <c r="E298" s="23">
        <v>1.5999999999999999E-3</v>
      </c>
      <c r="F298" s="24">
        <v>499.99999999999989</v>
      </c>
    </row>
    <row r="299" spans="1:6" ht="15" customHeight="1" x14ac:dyDescent="0.2">
      <c r="A299" s="13" t="s">
        <v>266</v>
      </c>
      <c r="B299" s="30">
        <v>60</v>
      </c>
      <c r="C299" s="23">
        <v>51.359999999999985</v>
      </c>
      <c r="D299" s="23">
        <v>2.0399999999999996</v>
      </c>
      <c r="E299" s="23">
        <v>0</v>
      </c>
      <c r="F299" s="24">
        <v>940.19000000000017</v>
      </c>
    </row>
    <row r="300" spans="1:6" ht="15" customHeight="1" x14ac:dyDescent="0.2">
      <c r="A300" s="13" t="s">
        <v>267</v>
      </c>
      <c r="B300" s="30">
        <v>20</v>
      </c>
      <c r="C300" s="23">
        <v>9.1416000000000004</v>
      </c>
      <c r="D300" s="23">
        <v>8.0016000000000018E-2</v>
      </c>
      <c r="E300" s="23">
        <v>6.8000000000000005E-3</v>
      </c>
      <c r="F300" s="24">
        <v>230.19999999999996</v>
      </c>
    </row>
    <row r="301" spans="1:6" ht="15" customHeight="1" x14ac:dyDescent="0.2">
      <c r="A301" s="13" t="s">
        <v>268</v>
      </c>
      <c r="B301" s="30">
        <v>99</v>
      </c>
      <c r="C301" s="23">
        <v>98.079999999999984</v>
      </c>
      <c r="D301" s="23">
        <v>5.5200000000000014</v>
      </c>
      <c r="E301" s="23">
        <v>2.0000000000000007E-2</v>
      </c>
      <c r="F301" s="24">
        <v>1556.5399999999995</v>
      </c>
    </row>
    <row r="302" spans="1:6" ht="15" customHeight="1" x14ac:dyDescent="0.2">
      <c r="A302" s="13" t="s">
        <v>269</v>
      </c>
      <c r="B302" s="30">
        <v>112</v>
      </c>
      <c r="C302" s="23">
        <v>134.04000000000002</v>
      </c>
      <c r="D302" s="23">
        <v>7.72</v>
      </c>
      <c r="E302" s="23">
        <v>0</v>
      </c>
      <c r="F302" s="24">
        <v>2048</v>
      </c>
    </row>
    <row r="303" spans="1:6" s="6" customFormat="1" ht="15" customHeight="1" x14ac:dyDescent="0.2">
      <c r="A303" s="13" t="s">
        <v>270</v>
      </c>
      <c r="B303" s="29">
        <f>SUM(B304:B311)</f>
        <v>546</v>
      </c>
      <c r="C303" s="20">
        <f>SUM(C304:C311)</f>
        <v>1842.2979999999998</v>
      </c>
      <c r="D303" s="20">
        <f t="shared" ref="D303:F303" si="49">SUM(D304:D311)</f>
        <v>61.588785714285706</v>
      </c>
      <c r="E303" s="20">
        <f t="shared" si="49"/>
        <v>1356.1637238095236</v>
      </c>
      <c r="F303" s="21">
        <f t="shared" si="49"/>
        <v>144135.095</v>
      </c>
    </row>
    <row r="304" spans="1:6" ht="15" customHeight="1" x14ac:dyDescent="0.2">
      <c r="A304" s="13" t="s">
        <v>632</v>
      </c>
      <c r="B304" s="30">
        <v>70</v>
      </c>
      <c r="C304" s="23">
        <v>783.96</v>
      </c>
      <c r="D304" s="23">
        <v>10.524499999999998</v>
      </c>
      <c r="E304" s="23">
        <v>588.08019999999999</v>
      </c>
      <c r="F304" s="24">
        <v>73537.600000000006</v>
      </c>
    </row>
    <row r="305" spans="1:6" ht="15" customHeight="1" x14ac:dyDescent="0.2">
      <c r="A305" s="13" t="s">
        <v>271</v>
      </c>
      <c r="B305" s="30">
        <v>87</v>
      </c>
      <c r="C305" s="23">
        <v>61.379999999999981</v>
      </c>
      <c r="D305" s="23">
        <v>2.9200000000000004</v>
      </c>
      <c r="E305" s="23">
        <v>0</v>
      </c>
      <c r="F305" s="24">
        <v>1536.6000000000004</v>
      </c>
    </row>
    <row r="306" spans="1:6" ht="15" customHeight="1" x14ac:dyDescent="0.2">
      <c r="A306" s="13" t="s">
        <v>272</v>
      </c>
      <c r="B306" s="30">
        <v>91</v>
      </c>
      <c r="C306" s="23">
        <v>688.9</v>
      </c>
      <c r="D306" s="23">
        <v>10.640000000000006</v>
      </c>
      <c r="E306" s="23">
        <v>649.07578571428564</v>
      </c>
      <c r="F306" s="24">
        <v>56366.37</v>
      </c>
    </row>
    <row r="307" spans="1:6" ht="15" customHeight="1" x14ac:dyDescent="0.2">
      <c r="A307" s="13" t="s">
        <v>71</v>
      </c>
      <c r="B307" s="30">
        <v>44</v>
      </c>
      <c r="C307" s="23">
        <v>148.56000000000003</v>
      </c>
      <c r="D307" s="23">
        <v>25.220000000000002</v>
      </c>
      <c r="E307" s="23">
        <v>119</v>
      </c>
      <c r="F307" s="24">
        <v>8591.1</v>
      </c>
    </row>
    <row r="308" spans="1:6" ht="15" customHeight="1" x14ac:dyDescent="0.2">
      <c r="A308" s="13" t="s">
        <v>273</v>
      </c>
      <c r="B308" s="30">
        <v>25</v>
      </c>
      <c r="C308" s="23">
        <v>14.579999999999998</v>
      </c>
      <c r="D308" s="23">
        <v>3.0642857142857127</v>
      </c>
      <c r="E308" s="23">
        <v>7.7380952380952366E-3</v>
      </c>
      <c r="F308" s="24">
        <v>274.16999999999996</v>
      </c>
    </row>
    <row r="309" spans="1:6" ht="15" customHeight="1" x14ac:dyDescent="0.2">
      <c r="A309" s="13" t="s">
        <v>274</v>
      </c>
      <c r="B309" s="30">
        <v>95</v>
      </c>
      <c r="C309" s="23">
        <v>62.17799999999999</v>
      </c>
      <c r="D309" s="23">
        <v>0.8</v>
      </c>
      <c r="E309" s="23">
        <v>0</v>
      </c>
      <c r="F309" s="24">
        <v>1895.7049999999997</v>
      </c>
    </row>
    <row r="310" spans="1:6" ht="15" customHeight="1" x14ac:dyDescent="0.2">
      <c r="A310" s="13" t="s">
        <v>275</v>
      </c>
      <c r="B310" s="30">
        <v>59</v>
      </c>
      <c r="C310" s="23">
        <v>40.459999999999994</v>
      </c>
      <c r="D310" s="23">
        <v>6.620000000000001</v>
      </c>
      <c r="E310" s="23">
        <v>0</v>
      </c>
      <c r="F310" s="24">
        <v>844.75</v>
      </c>
    </row>
    <row r="311" spans="1:6" ht="15" customHeight="1" x14ac:dyDescent="0.2">
      <c r="A311" s="13" t="s">
        <v>276</v>
      </c>
      <c r="B311" s="30">
        <v>75</v>
      </c>
      <c r="C311" s="23">
        <v>42.279999999999994</v>
      </c>
      <c r="D311" s="23">
        <v>1.8000000000000007</v>
      </c>
      <c r="E311" s="23">
        <v>0</v>
      </c>
      <c r="F311" s="24">
        <v>1088.8000000000002</v>
      </c>
    </row>
    <row r="312" spans="1:6" s="6" customFormat="1" ht="15" customHeight="1" x14ac:dyDescent="0.2">
      <c r="A312" s="13" t="s">
        <v>277</v>
      </c>
      <c r="B312" s="29">
        <f t="shared" ref="B312" si="50">SUM(B313:B318)</f>
        <v>44</v>
      </c>
      <c r="C312" s="20">
        <f t="shared" ref="C312:F312" si="51">SUM(C313:C318)</f>
        <v>67.09</v>
      </c>
      <c r="D312" s="20">
        <f t="shared" si="51"/>
        <v>3.0300000000000002</v>
      </c>
      <c r="E312" s="20">
        <f t="shared" si="51"/>
        <v>47.298000000000002</v>
      </c>
      <c r="F312" s="21">
        <f t="shared" si="51"/>
        <v>4959.5</v>
      </c>
    </row>
    <row r="313" spans="1:6" ht="15" customHeight="1" x14ac:dyDescent="0.2">
      <c r="A313" s="13" t="s">
        <v>633</v>
      </c>
      <c r="B313" s="30">
        <v>2</v>
      </c>
      <c r="C313" s="23">
        <v>2</v>
      </c>
      <c r="D313" s="23">
        <v>0</v>
      </c>
      <c r="E313" s="23">
        <v>0</v>
      </c>
      <c r="F313" s="24">
        <v>212.20000000000002</v>
      </c>
    </row>
    <row r="314" spans="1:6" ht="15" customHeight="1" x14ac:dyDescent="0.2">
      <c r="A314" s="13" t="s">
        <v>59</v>
      </c>
      <c r="B314" s="30">
        <v>28</v>
      </c>
      <c r="C314" s="23">
        <v>34.42</v>
      </c>
      <c r="D314" s="23">
        <v>2.0500000000000003</v>
      </c>
      <c r="E314" s="23">
        <v>23.250000000000004</v>
      </c>
      <c r="F314" s="24">
        <v>2409.3000000000002</v>
      </c>
    </row>
    <row r="315" spans="1:6" ht="15" customHeight="1" x14ac:dyDescent="0.2">
      <c r="A315" s="13" t="s">
        <v>278</v>
      </c>
      <c r="B315" s="30">
        <v>7</v>
      </c>
      <c r="C315" s="23">
        <v>3.38</v>
      </c>
      <c r="D315" s="23">
        <v>0</v>
      </c>
      <c r="E315" s="23">
        <v>4.8000000000000001E-2</v>
      </c>
      <c r="F315" s="24">
        <v>115.00000000000001</v>
      </c>
    </row>
    <row r="316" spans="1:6" ht="15" customHeight="1" x14ac:dyDescent="0.2">
      <c r="A316" s="13" t="s">
        <v>279</v>
      </c>
      <c r="B316" s="30">
        <v>5</v>
      </c>
      <c r="C316" s="23">
        <v>2.8100000000000005</v>
      </c>
      <c r="D316" s="23">
        <v>0.5</v>
      </c>
      <c r="E316" s="23">
        <v>0</v>
      </c>
      <c r="F316" s="24">
        <v>63</v>
      </c>
    </row>
    <row r="317" spans="1:6" ht="15" customHeight="1" x14ac:dyDescent="0.2">
      <c r="A317" s="13" t="s">
        <v>280</v>
      </c>
      <c r="B317" s="30">
        <v>1</v>
      </c>
      <c r="C317" s="23">
        <v>0.48</v>
      </c>
      <c r="D317" s="23">
        <v>0.48</v>
      </c>
      <c r="E317" s="23">
        <v>0</v>
      </c>
      <c r="F317" s="24">
        <v>0</v>
      </c>
    </row>
    <row r="318" spans="1:6" ht="15" customHeight="1" x14ac:dyDescent="0.2">
      <c r="A318" s="13" t="s">
        <v>281</v>
      </c>
      <c r="B318" s="30">
        <v>1</v>
      </c>
      <c r="C318" s="23">
        <v>24</v>
      </c>
      <c r="D318" s="23">
        <v>0</v>
      </c>
      <c r="E318" s="23">
        <v>24</v>
      </c>
      <c r="F318" s="24">
        <v>2160</v>
      </c>
    </row>
    <row r="319" spans="1:6" s="6" customFormat="1" ht="15" customHeight="1" x14ac:dyDescent="0.2">
      <c r="A319" s="13" t="s">
        <v>282</v>
      </c>
      <c r="B319" s="29">
        <f>SUM(B320:B327)</f>
        <v>114</v>
      </c>
      <c r="C319" s="20">
        <f>SUM(C320:C327)</f>
        <v>728.88</v>
      </c>
      <c r="D319" s="20">
        <f t="shared" ref="D319:F319" si="52">SUM(D320:D327)</f>
        <v>12.179999999999998</v>
      </c>
      <c r="E319" s="20">
        <f t="shared" si="52"/>
        <v>637.05403333333334</v>
      </c>
      <c r="F319" s="21">
        <f t="shared" si="52"/>
        <v>78757.014999999985</v>
      </c>
    </row>
    <row r="320" spans="1:6" ht="15" customHeight="1" x14ac:dyDescent="0.2">
      <c r="A320" s="13" t="s">
        <v>634</v>
      </c>
      <c r="B320" s="30">
        <v>2</v>
      </c>
      <c r="C320" s="23">
        <v>4.0999999999999996</v>
      </c>
      <c r="D320" s="23">
        <v>0.08</v>
      </c>
      <c r="E320" s="23">
        <v>0</v>
      </c>
      <c r="F320" s="24">
        <v>39</v>
      </c>
    </row>
    <row r="321" spans="1:6" ht="15" customHeight="1" x14ac:dyDescent="0.2">
      <c r="A321" s="13" t="s">
        <v>283</v>
      </c>
      <c r="B321" s="30">
        <v>18</v>
      </c>
      <c r="C321" s="23">
        <v>638.61</v>
      </c>
      <c r="D321" s="23">
        <v>7.3</v>
      </c>
      <c r="E321" s="23">
        <v>630.75</v>
      </c>
      <c r="F321" s="24">
        <v>75129.129999999976</v>
      </c>
    </row>
    <row r="322" spans="1:6" ht="15" customHeight="1" x14ac:dyDescent="0.2">
      <c r="A322" s="13" t="s">
        <v>284</v>
      </c>
      <c r="B322" s="30">
        <v>13</v>
      </c>
      <c r="C322" s="23">
        <v>5.6400000000000006</v>
      </c>
      <c r="D322" s="23">
        <v>0.06</v>
      </c>
      <c r="E322" s="23">
        <v>0</v>
      </c>
      <c r="F322" s="24">
        <v>79.55</v>
      </c>
    </row>
    <row r="323" spans="1:6" ht="15" customHeight="1" x14ac:dyDescent="0.2">
      <c r="A323" s="13" t="s">
        <v>285</v>
      </c>
      <c r="B323" s="30">
        <v>3</v>
      </c>
      <c r="C323" s="23">
        <v>2.0499999999999998</v>
      </c>
      <c r="D323" s="23">
        <v>1.5</v>
      </c>
      <c r="E323" s="23">
        <v>2</v>
      </c>
      <c r="F323" s="24">
        <v>10.509999999999998</v>
      </c>
    </row>
    <row r="324" spans="1:6" ht="15" customHeight="1" x14ac:dyDescent="0.2">
      <c r="A324" s="13" t="s">
        <v>286</v>
      </c>
      <c r="B324" s="30">
        <v>16</v>
      </c>
      <c r="C324" s="23">
        <v>25.33</v>
      </c>
      <c r="D324" s="23">
        <v>0.12</v>
      </c>
      <c r="E324" s="23">
        <v>4.0333333333333341E-3</v>
      </c>
      <c r="F324" s="24">
        <v>1804.6000000000001</v>
      </c>
    </row>
    <row r="325" spans="1:6" ht="15" customHeight="1" x14ac:dyDescent="0.2">
      <c r="A325" s="13" t="s">
        <v>287</v>
      </c>
      <c r="B325" s="30">
        <v>18</v>
      </c>
      <c r="C325" s="23">
        <v>13.74</v>
      </c>
      <c r="D325" s="23">
        <v>0.5</v>
      </c>
      <c r="E325" s="23">
        <v>0.50000000000000011</v>
      </c>
      <c r="F325" s="24">
        <v>593.79999999999995</v>
      </c>
    </row>
    <row r="326" spans="1:6" ht="15" customHeight="1" x14ac:dyDescent="0.2">
      <c r="A326" s="13" t="s">
        <v>288</v>
      </c>
      <c r="B326" s="30">
        <v>33</v>
      </c>
      <c r="C326" s="23">
        <v>30.980000000000011</v>
      </c>
      <c r="D326" s="23">
        <v>1.02</v>
      </c>
      <c r="E326" s="23">
        <v>2.8000000000000003</v>
      </c>
      <c r="F326" s="24">
        <v>871.82499999999982</v>
      </c>
    </row>
    <row r="327" spans="1:6" ht="15" customHeight="1" x14ac:dyDescent="0.2">
      <c r="A327" s="13" t="s">
        <v>289</v>
      </c>
      <c r="B327" s="30">
        <v>11</v>
      </c>
      <c r="C327" s="23">
        <v>8.4300000000000015</v>
      </c>
      <c r="D327" s="23">
        <v>1.5999999999999996</v>
      </c>
      <c r="E327" s="23">
        <v>1.0000000000000002</v>
      </c>
      <c r="F327" s="24">
        <v>228.6</v>
      </c>
    </row>
    <row r="328" spans="1:6" s="6" customFormat="1" ht="15" customHeight="1" x14ac:dyDescent="0.2">
      <c r="A328" s="13" t="s">
        <v>290</v>
      </c>
      <c r="B328" s="29">
        <f>SUM(B329:B333)</f>
        <v>38</v>
      </c>
      <c r="C328" s="20">
        <f>SUM(C329:C333)</f>
        <v>412.51000000000005</v>
      </c>
      <c r="D328" s="20">
        <f t="shared" ref="D328:F328" si="53">SUM(D329:D333)</f>
        <v>21.73</v>
      </c>
      <c r="E328" s="20">
        <f t="shared" si="53"/>
        <v>346.53999999999996</v>
      </c>
      <c r="F328" s="21">
        <f t="shared" si="53"/>
        <v>36751.850000000013</v>
      </c>
    </row>
    <row r="329" spans="1:6" ht="15" customHeight="1" x14ac:dyDescent="0.2">
      <c r="A329" s="13" t="s">
        <v>635</v>
      </c>
      <c r="B329" s="30">
        <v>12</v>
      </c>
      <c r="C329" s="23">
        <v>134.83000000000001</v>
      </c>
      <c r="D329" s="23">
        <v>6</v>
      </c>
      <c r="E329" s="23">
        <v>97</v>
      </c>
      <c r="F329" s="24">
        <v>10132.000000000002</v>
      </c>
    </row>
    <row r="330" spans="1:6" ht="15" customHeight="1" x14ac:dyDescent="0.2">
      <c r="A330" s="13" t="s">
        <v>291</v>
      </c>
      <c r="B330" s="30">
        <v>12</v>
      </c>
      <c r="C330" s="23">
        <v>82.810000000000016</v>
      </c>
      <c r="D330" s="23">
        <v>0.73</v>
      </c>
      <c r="E330" s="23">
        <v>73</v>
      </c>
      <c r="F330" s="24">
        <v>5740.5000000000018</v>
      </c>
    </row>
    <row r="331" spans="1:6" ht="15" customHeight="1" x14ac:dyDescent="0.2">
      <c r="A331" s="13" t="s">
        <v>292</v>
      </c>
      <c r="B331" s="30">
        <v>3</v>
      </c>
      <c r="C331" s="23">
        <v>180.53999999999996</v>
      </c>
      <c r="D331" s="23">
        <v>15</v>
      </c>
      <c r="E331" s="23">
        <v>165.53999999999996</v>
      </c>
      <c r="F331" s="24">
        <v>19824.200000000004</v>
      </c>
    </row>
    <row r="332" spans="1:6" ht="15" customHeight="1" x14ac:dyDescent="0.2">
      <c r="A332" s="13" t="s">
        <v>293</v>
      </c>
      <c r="B332" s="30">
        <v>2</v>
      </c>
      <c r="C332" s="23">
        <v>1.1599999999999999</v>
      </c>
      <c r="D332" s="23">
        <v>0</v>
      </c>
      <c r="E332" s="23">
        <v>0</v>
      </c>
      <c r="F332" s="24">
        <v>25</v>
      </c>
    </row>
    <row r="333" spans="1:6" ht="15" customHeight="1" x14ac:dyDescent="0.2">
      <c r="A333" s="13" t="s">
        <v>294</v>
      </c>
      <c r="B333" s="30">
        <v>9</v>
      </c>
      <c r="C333" s="23">
        <v>13.169999999999998</v>
      </c>
      <c r="D333" s="23">
        <v>0</v>
      </c>
      <c r="E333" s="23">
        <v>11</v>
      </c>
      <c r="F333" s="24">
        <v>1030.1499999999999</v>
      </c>
    </row>
    <row r="334" spans="1:6" s="6" customFormat="1" ht="21" customHeight="1" x14ac:dyDescent="0.2">
      <c r="A334" s="12" t="s">
        <v>9</v>
      </c>
      <c r="B334" s="29">
        <f>+B335+B346+B368+B382+B394+B400+B406</f>
        <v>1802</v>
      </c>
      <c r="C334" s="20">
        <f>+C335+C346+C368+C382+C394+C400+C406</f>
        <v>10385.436800000001</v>
      </c>
      <c r="D334" s="20">
        <f t="shared" ref="D334:E334" si="54">+D335+D346+D368+D382+D394+D400+D406</f>
        <v>424.8037333333333</v>
      </c>
      <c r="E334" s="20">
        <f t="shared" si="54"/>
        <v>8662.2569523809525</v>
      </c>
      <c r="F334" s="25">
        <f>+F335+F346+F368+F382+F394+F400+F406</f>
        <v>852270.55499999993</v>
      </c>
    </row>
    <row r="335" spans="1:6" s="6" customFormat="1" ht="15" customHeight="1" x14ac:dyDescent="0.2">
      <c r="A335" s="13" t="s">
        <v>295</v>
      </c>
      <c r="B335" s="29">
        <f>SUM(B336:B345)</f>
        <v>154</v>
      </c>
      <c r="C335" s="20">
        <f>SUM(C336:C345)</f>
        <v>107.84</v>
      </c>
      <c r="D335" s="20">
        <f t="shared" ref="D335:F335" si="55">SUM(D336:D345)</f>
        <v>17.983333333333331</v>
      </c>
      <c r="E335" s="20">
        <f t="shared" si="55"/>
        <v>1</v>
      </c>
      <c r="F335" s="21">
        <f t="shared" si="55"/>
        <v>2856.1750000000002</v>
      </c>
    </row>
    <row r="336" spans="1:6" ht="15" customHeight="1" x14ac:dyDescent="0.2">
      <c r="A336" s="13" t="s">
        <v>636</v>
      </c>
      <c r="B336" s="30">
        <v>22</v>
      </c>
      <c r="C336" s="23">
        <v>19.010000000000002</v>
      </c>
      <c r="D336" s="23">
        <v>8.5533333333333328</v>
      </c>
      <c r="E336" s="23">
        <v>0</v>
      </c>
      <c r="F336" s="24">
        <v>247.01999999999995</v>
      </c>
    </row>
    <row r="337" spans="1:6" ht="15" customHeight="1" x14ac:dyDescent="0.2">
      <c r="A337" s="13" t="s">
        <v>296</v>
      </c>
      <c r="B337" s="30">
        <v>4</v>
      </c>
      <c r="C337" s="23">
        <v>2.29</v>
      </c>
      <c r="D337" s="23">
        <v>0.25</v>
      </c>
      <c r="E337" s="23">
        <v>1</v>
      </c>
      <c r="F337" s="24">
        <v>30</v>
      </c>
    </row>
    <row r="338" spans="1:6" ht="15" customHeight="1" x14ac:dyDescent="0.2">
      <c r="A338" s="13" t="s">
        <v>297</v>
      </c>
      <c r="B338" s="30">
        <v>20</v>
      </c>
      <c r="C338" s="23">
        <v>9.990000000000002</v>
      </c>
      <c r="D338" s="23">
        <v>0.35000000000000003</v>
      </c>
      <c r="E338" s="23">
        <v>0</v>
      </c>
      <c r="F338" s="24">
        <v>235.99</v>
      </c>
    </row>
    <row r="339" spans="1:6" ht="15" customHeight="1" x14ac:dyDescent="0.2">
      <c r="A339" s="13" t="s">
        <v>298</v>
      </c>
      <c r="B339" s="30">
        <v>6</v>
      </c>
      <c r="C339" s="23">
        <v>1.93</v>
      </c>
      <c r="D339" s="23">
        <v>0.85</v>
      </c>
      <c r="E339" s="23">
        <v>0</v>
      </c>
      <c r="F339" s="24">
        <v>31.050000000000004</v>
      </c>
    </row>
    <row r="340" spans="1:6" ht="15" customHeight="1" x14ac:dyDescent="0.2">
      <c r="A340" s="13" t="s">
        <v>299</v>
      </c>
      <c r="B340" s="30">
        <v>9</v>
      </c>
      <c r="C340" s="23">
        <v>4.67</v>
      </c>
      <c r="D340" s="23">
        <v>2.11</v>
      </c>
      <c r="E340" s="23">
        <v>0</v>
      </c>
      <c r="F340" s="24">
        <v>77.655000000000001</v>
      </c>
    </row>
    <row r="341" spans="1:6" ht="15" customHeight="1" x14ac:dyDescent="0.2">
      <c r="A341" s="13" t="s">
        <v>300</v>
      </c>
      <c r="B341" s="30">
        <v>6</v>
      </c>
      <c r="C341" s="23">
        <v>5.8</v>
      </c>
      <c r="D341" s="23">
        <v>0.2</v>
      </c>
      <c r="E341" s="23">
        <v>0</v>
      </c>
      <c r="F341" s="24">
        <v>177</v>
      </c>
    </row>
    <row r="342" spans="1:6" ht="15" customHeight="1" x14ac:dyDescent="0.2">
      <c r="A342" s="13" t="s">
        <v>301</v>
      </c>
      <c r="B342" s="30">
        <v>40</v>
      </c>
      <c r="C342" s="23">
        <v>22.7</v>
      </c>
      <c r="D342" s="23">
        <v>2.5099999999999993</v>
      </c>
      <c r="E342" s="23">
        <v>0</v>
      </c>
      <c r="F342" s="24">
        <v>688.46000000000015</v>
      </c>
    </row>
    <row r="343" spans="1:6" ht="15" customHeight="1" x14ac:dyDescent="0.2">
      <c r="A343" s="13" t="s">
        <v>302</v>
      </c>
      <c r="B343" s="30">
        <v>20</v>
      </c>
      <c r="C343" s="23">
        <v>15.010000000000002</v>
      </c>
      <c r="D343" s="23">
        <v>1.6399999999999997</v>
      </c>
      <c r="E343" s="23">
        <v>0</v>
      </c>
      <c r="F343" s="24">
        <v>406.00000000000011</v>
      </c>
    </row>
    <row r="344" spans="1:6" ht="15" customHeight="1" x14ac:dyDescent="0.2">
      <c r="A344" s="13" t="s">
        <v>303</v>
      </c>
      <c r="B344" s="30">
        <v>16</v>
      </c>
      <c r="C344" s="23">
        <v>13.15</v>
      </c>
      <c r="D344" s="23">
        <v>0.52</v>
      </c>
      <c r="E344" s="23">
        <v>0</v>
      </c>
      <c r="F344" s="24">
        <v>524</v>
      </c>
    </row>
    <row r="345" spans="1:6" ht="15" customHeight="1" x14ac:dyDescent="0.2">
      <c r="A345" s="13" t="s">
        <v>304</v>
      </c>
      <c r="B345" s="30">
        <v>11</v>
      </c>
      <c r="C345" s="23">
        <v>13.29</v>
      </c>
      <c r="D345" s="23">
        <v>1.0000000000000002</v>
      </c>
      <c r="E345" s="23">
        <v>0</v>
      </c>
      <c r="F345" s="24">
        <v>439.00000000000006</v>
      </c>
    </row>
    <row r="346" spans="1:6" s="6" customFormat="1" ht="15" customHeight="1" x14ac:dyDescent="0.2">
      <c r="A346" s="13" t="s">
        <v>305</v>
      </c>
      <c r="B346" s="29">
        <f>SUM(B347:B367)</f>
        <v>207</v>
      </c>
      <c r="C346" s="20">
        <f>SUM(C347:C367)</f>
        <v>756.49000000000012</v>
      </c>
      <c r="D346" s="20">
        <f>SUM(D347:D367)</f>
        <v>44.76</v>
      </c>
      <c r="E346" s="20">
        <f t="shared" ref="E346:F346" si="56">SUM(E347:E367)</f>
        <v>558.19999999999993</v>
      </c>
      <c r="F346" s="21">
        <f t="shared" si="56"/>
        <v>60944.710000000006</v>
      </c>
    </row>
    <row r="347" spans="1:6" ht="15" customHeight="1" x14ac:dyDescent="0.2">
      <c r="A347" s="13" t="s">
        <v>637</v>
      </c>
      <c r="B347" s="30">
        <v>10</v>
      </c>
      <c r="C347" s="23">
        <v>387.6099999999999</v>
      </c>
      <c r="D347" s="23">
        <v>22.200000000000003</v>
      </c>
      <c r="E347" s="23">
        <v>354.99999999999994</v>
      </c>
      <c r="F347" s="24">
        <v>37446.65</v>
      </c>
    </row>
    <row r="348" spans="1:6" ht="15" customHeight="1" x14ac:dyDescent="0.2">
      <c r="A348" s="13" t="s">
        <v>306</v>
      </c>
      <c r="B348" s="30">
        <v>11</v>
      </c>
      <c r="C348" s="23">
        <v>4.5599999999999996</v>
      </c>
      <c r="D348" s="23">
        <v>0</v>
      </c>
      <c r="E348" s="23">
        <v>0</v>
      </c>
      <c r="F348" s="24">
        <v>135.68</v>
      </c>
    </row>
    <row r="349" spans="1:6" ht="15" customHeight="1" x14ac:dyDescent="0.2">
      <c r="A349" s="13" t="s">
        <v>307</v>
      </c>
      <c r="B349" s="30">
        <v>47</v>
      </c>
      <c r="C349" s="23">
        <v>35.339999999999996</v>
      </c>
      <c r="D349" s="23">
        <v>1.2000000000000002</v>
      </c>
      <c r="E349" s="23">
        <v>0</v>
      </c>
      <c r="F349" s="24">
        <v>1282</v>
      </c>
    </row>
    <row r="350" spans="1:6" ht="15" customHeight="1" x14ac:dyDescent="0.2">
      <c r="A350" s="13" t="s">
        <v>308</v>
      </c>
      <c r="B350" s="30">
        <v>9</v>
      </c>
      <c r="C350" s="23">
        <v>96.9</v>
      </c>
      <c r="D350" s="23">
        <v>2.2000000000000002</v>
      </c>
      <c r="E350" s="23">
        <v>90</v>
      </c>
      <c r="F350" s="24">
        <v>8072</v>
      </c>
    </row>
    <row r="351" spans="1:6" ht="15" customHeight="1" x14ac:dyDescent="0.2">
      <c r="A351" s="13" t="s">
        <v>309</v>
      </c>
      <c r="B351" s="30">
        <v>4</v>
      </c>
      <c r="C351" s="23">
        <v>2.62</v>
      </c>
      <c r="D351" s="23">
        <v>2.04</v>
      </c>
      <c r="E351" s="23">
        <v>0</v>
      </c>
      <c r="F351" s="24">
        <v>8.01</v>
      </c>
    </row>
    <row r="352" spans="1:6" ht="15" customHeight="1" x14ac:dyDescent="0.2">
      <c r="A352" s="13" t="s">
        <v>310</v>
      </c>
      <c r="B352" s="30">
        <v>13</v>
      </c>
      <c r="C352" s="23">
        <v>9.8199999999999985</v>
      </c>
      <c r="D352" s="23">
        <v>0</v>
      </c>
      <c r="E352" s="23">
        <v>0</v>
      </c>
      <c r="F352" s="24">
        <v>287.60000000000002</v>
      </c>
    </row>
    <row r="353" spans="1:6" ht="15" customHeight="1" x14ac:dyDescent="0.2">
      <c r="A353" s="13" t="s">
        <v>286</v>
      </c>
      <c r="B353" s="30">
        <v>7</v>
      </c>
      <c r="C353" s="23">
        <v>7.09</v>
      </c>
      <c r="D353" s="23">
        <v>0</v>
      </c>
      <c r="E353" s="23">
        <v>0</v>
      </c>
      <c r="F353" s="24">
        <v>86.399999999999991</v>
      </c>
    </row>
    <row r="354" spans="1:6" ht="15" customHeight="1" x14ac:dyDescent="0.2">
      <c r="A354" s="13" t="s">
        <v>311</v>
      </c>
      <c r="B354" s="30">
        <v>2</v>
      </c>
      <c r="C354" s="23">
        <v>1.7999999999999998</v>
      </c>
      <c r="D354" s="23">
        <v>0</v>
      </c>
      <c r="E354" s="23">
        <v>0</v>
      </c>
      <c r="F354" s="24">
        <v>20</v>
      </c>
    </row>
    <row r="355" spans="1:6" ht="15" customHeight="1" x14ac:dyDescent="0.2">
      <c r="A355" s="13" t="s">
        <v>312</v>
      </c>
      <c r="B355" s="30">
        <v>12</v>
      </c>
      <c r="C355" s="23">
        <v>9.0799999999999983</v>
      </c>
      <c r="D355" s="23">
        <v>0.25</v>
      </c>
      <c r="E355" s="23">
        <v>0</v>
      </c>
      <c r="F355" s="24">
        <v>361</v>
      </c>
    </row>
    <row r="356" spans="1:6" ht="15" customHeight="1" x14ac:dyDescent="0.2">
      <c r="A356" s="13" t="s">
        <v>313</v>
      </c>
      <c r="B356" s="30">
        <v>14</v>
      </c>
      <c r="C356" s="23">
        <v>24.2</v>
      </c>
      <c r="D356" s="23">
        <v>0.28999999999999998</v>
      </c>
      <c r="E356" s="23">
        <v>0</v>
      </c>
      <c r="F356" s="24">
        <v>487.60000000000014</v>
      </c>
    </row>
    <row r="357" spans="1:6" ht="15" customHeight="1" x14ac:dyDescent="0.2">
      <c r="A357" s="13" t="s">
        <v>314</v>
      </c>
      <c r="B357" s="30">
        <v>4</v>
      </c>
      <c r="C357" s="23">
        <v>7.7</v>
      </c>
      <c r="D357" s="23">
        <v>0</v>
      </c>
      <c r="E357" s="23">
        <v>2.2000000000000002</v>
      </c>
      <c r="F357" s="24">
        <v>560</v>
      </c>
    </row>
    <row r="358" spans="1:6" ht="15" customHeight="1" x14ac:dyDescent="0.2">
      <c r="A358" s="13" t="s">
        <v>315</v>
      </c>
      <c r="B358" s="30">
        <v>2</v>
      </c>
      <c r="C358" s="23">
        <v>1.47</v>
      </c>
      <c r="D358" s="23">
        <v>0</v>
      </c>
      <c r="E358" s="23">
        <v>0</v>
      </c>
      <c r="F358" s="24">
        <v>37.5</v>
      </c>
    </row>
    <row r="359" spans="1:6" ht="15" customHeight="1" x14ac:dyDescent="0.2">
      <c r="A359" s="13" t="s">
        <v>316</v>
      </c>
      <c r="B359" s="30">
        <v>3</v>
      </c>
      <c r="C359" s="23">
        <v>2.84</v>
      </c>
      <c r="D359" s="23">
        <v>0</v>
      </c>
      <c r="E359" s="23">
        <v>0</v>
      </c>
      <c r="F359" s="24">
        <v>138</v>
      </c>
    </row>
    <row r="360" spans="1:6" ht="15" customHeight="1" x14ac:dyDescent="0.2">
      <c r="A360" s="13" t="s">
        <v>317</v>
      </c>
      <c r="B360" s="30">
        <v>4</v>
      </c>
      <c r="C360" s="23">
        <v>4.84</v>
      </c>
      <c r="D360" s="23">
        <v>0</v>
      </c>
      <c r="E360" s="23">
        <v>0</v>
      </c>
      <c r="F360" s="24">
        <v>115</v>
      </c>
    </row>
    <row r="361" spans="1:6" ht="15" customHeight="1" x14ac:dyDescent="0.2">
      <c r="A361" s="13" t="s">
        <v>133</v>
      </c>
      <c r="B361" s="30">
        <v>9</v>
      </c>
      <c r="C361" s="23">
        <v>5.0400000000000009</v>
      </c>
      <c r="D361" s="23">
        <v>1.0000000000000002</v>
      </c>
      <c r="E361" s="23">
        <v>0</v>
      </c>
      <c r="F361" s="24">
        <v>94.25</v>
      </c>
    </row>
    <row r="362" spans="1:6" ht="15" customHeight="1" x14ac:dyDescent="0.2">
      <c r="A362" s="13" t="s">
        <v>318</v>
      </c>
      <c r="B362" s="30">
        <v>17</v>
      </c>
      <c r="C362" s="23">
        <v>10.96</v>
      </c>
      <c r="D362" s="23">
        <v>0.27</v>
      </c>
      <c r="E362" s="23">
        <v>0</v>
      </c>
      <c r="F362" s="24">
        <v>442</v>
      </c>
    </row>
    <row r="363" spans="1:6" ht="15" customHeight="1" x14ac:dyDescent="0.2">
      <c r="A363" s="13" t="s">
        <v>319</v>
      </c>
      <c r="B363" s="30">
        <v>6</v>
      </c>
      <c r="C363" s="23">
        <v>27.509999999999998</v>
      </c>
      <c r="D363" s="23">
        <v>15.299999999999999</v>
      </c>
      <c r="E363" s="23">
        <v>20</v>
      </c>
      <c r="F363" s="24">
        <v>969</v>
      </c>
    </row>
    <row r="364" spans="1:6" ht="15" customHeight="1" x14ac:dyDescent="0.2">
      <c r="A364" s="13" t="s">
        <v>102</v>
      </c>
      <c r="B364" s="30">
        <v>1</v>
      </c>
      <c r="C364" s="23">
        <v>1</v>
      </c>
      <c r="D364" s="23">
        <v>0</v>
      </c>
      <c r="E364" s="23">
        <v>0</v>
      </c>
      <c r="F364" s="24">
        <v>68</v>
      </c>
    </row>
    <row r="365" spans="1:6" ht="15" customHeight="1" x14ac:dyDescent="0.2">
      <c r="A365" s="13" t="s">
        <v>320</v>
      </c>
      <c r="B365" s="30">
        <v>1</v>
      </c>
      <c r="C365" s="23">
        <v>0.5</v>
      </c>
      <c r="D365" s="23">
        <v>0</v>
      </c>
      <c r="E365" s="23">
        <v>0</v>
      </c>
      <c r="F365" s="24">
        <v>30</v>
      </c>
    </row>
    <row r="366" spans="1:6" ht="15" customHeight="1" x14ac:dyDescent="0.2">
      <c r="A366" s="13" t="s">
        <v>321</v>
      </c>
      <c r="B366" s="30">
        <v>27</v>
      </c>
      <c r="C366" s="23">
        <v>114.02</v>
      </c>
      <c r="D366" s="23">
        <v>0</v>
      </c>
      <c r="E366" s="23">
        <v>91</v>
      </c>
      <c r="F366" s="24">
        <v>10268.02</v>
      </c>
    </row>
    <row r="367" spans="1:6" ht="15" customHeight="1" x14ac:dyDescent="0.2">
      <c r="A367" s="13" t="s">
        <v>322</v>
      </c>
      <c r="B367" s="30">
        <v>4</v>
      </c>
      <c r="C367" s="23">
        <v>1.5899999999999999</v>
      </c>
      <c r="D367" s="23">
        <v>9.9999999999999985E-3</v>
      </c>
      <c r="E367" s="23">
        <v>0</v>
      </c>
      <c r="F367" s="24">
        <v>36</v>
      </c>
    </row>
    <row r="368" spans="1:6" s="6" customFormat="1" ht="15" customHeight="1" x14ac:dyDescent="0.2">
      <c r="A368" s="13" t="s">
        <v>323</v>
      </c>
      <c r="B368" s="29">
        <f>SUM(B369:B381)</f>
        <v>169</v>
      </c>
      <c r="C368" s="20">
        <f>SUM(C369:C381)</f>
        <v>227.01000000000002</v>
      </c>
      <c r="D368" s="20">
        <f t="shared" ref="D368:F368" si="57">SUM(D369:D381)</f>
        <v>14.840399999999999</v>
      </c>
      <c r="E368" s="20">
        <f t="shared" si="57"/>
        <v>131.70413333333332</v>
      </c>
      <c r="F368" s="21">
        <f t="shared" si="57"/>
        <v>17800.07</v>
      </c>
    </row>
    <row r="369" spans="1:6" ht="15" customHeight="1" x14ac:dyDescent="0.2">
      <c r="A369" s="13" t="s">
        <v>638</v>
      </c>
      <c r="B369" s="30">
        <v>13</v>
      </c>
      <c r="C369" s="23">
        <v>8.16</v>
      </c>
      <c r="D369" s="23">
        <v>1.5000000000000002</v>
      </c>
      <c r="E369" s="23">
        <v>1.5</v>
      </c>
      <c r="F369" s="24">
        <v>249.20000000000005</v>
      </c>
    </row>
    <row r="370" spans="1:6" ht="15" customHeight="1" x14ac:dyDescent="0.2">
      <c r="A370" s="13" t="s">
        <v>124</v>
      </c>
      <c r="B370" s="30">
        <v>5</v>
      </c>
      <c r="C370" s="23">
        <v>3.4000000000000004</v>
      </c>
      <c r="D370" s="23">
        <v>0</v>
      </c>
      <c r="E370" s="23">
        <v>0</v>
      </c>
      <c r="F370" s="24">
        <v>158.88</v>
      </c>
    </row>
    <row r="371" spans="1:6" ht="15" customHeight="1" x14ac:dyDescent="0.2">
      <c r="A371" s="13" t="s">
        <v>324</v>
      </c>
      <c r="B371" s="30">
        <v>41</v>
      </c>
      <c r="C371" s="23">
        <v>25.850000000000005</v>
      </c>
      <c r="D371" s="23">
        <v>1.4400000000000002</v>
      </c>
      <c r="E371" s="23">
        <v>2.080000000000001</v>
      </c>
      <c r="F371" s="24">
        <v>787.13999999999976</v>
      </c>
    </row>
    <row r="372" spans="1:6" ht="15" customHeight="1" x14ac:dyDescent="0.2">
      <c r="A372" s="13" t="s">
        <v>325</v>
      </c>
      <c r="B372" s="30">
        <v>3</v>
      </c>
      <c r="C372" s="23">
        <v>1.4100000000000001</v>
      </c>
      <c r="D372" s="23">
        <v>5.9999999999999991E-2</v>
      </c>
      <c r="E372" s="23">
        <v>0</v>
      </c>
      <c r="F372" s="24">
        <v>53.350000000000009</v>
      </c>
    </row>
    <row r="373" spans="1:6" ht="15" customHeight="1" x14ac:dyDescent="0.2">
      <c r="A373" s="13" t="s">
        <v>326</v>
      </c>
      <c r="B373" s="30">
        <v>23</v>
      </c>
      <c r="C373" s="23">
        <v>93.79</v>
      </c>
      <c r="D373" s="23">
        <v>7.1099999999999977</v>
      </c>
      <c r="E373" s="23">
        <v>83.043333333333322</v>
      </c>
      <c r="F373" s="24">
        <v>9574.2000000000007</v>
      </c>
    </row>
    <row r="374" spans="1:6" ht="15" customHeight="1" x14ac:dyDescent="0.2">
      <c r="A374" s="13" t="s">
        <v>327</v>
      </c>
      <c r="B374" s="30">
        <v>18</v>
      </c>
      <c r="C374" s="23">
        <v>11.85</v>
      </c>
      <c r="D374" s="23">
        <v>0</v>
      </c>
      <c r="E374" s="23">
        <v>0</v>
      </c>
      <c r="F374" s="24">
        <v>352.50000000000006</v>
      </c>
    </row>
    <row r="375" spans="1:6" ht="15" customHeight="1" x14ac:dyDescent="0.2">
      <c r="A375" s="13" t="s">
        <v>194</v>
      </c>
      <c r="B375" s="30">
        <v>1</v>
      </c>
      <c r="C375" s="23">
        <v>0.02</v>
      </c>
      <c r="D375" s="23">
        <v>0</v>
      </c>
      <c r="E375" s="23">
        <v>0</v>
      </c>
      <c r="F375" s="24">
        <v>0.7</v>
      </c>
    </row>
    <row r="376" spans="1:6" ht="15" customHeight="1" x14ac:dyDescent="0.2">
      <c r="A376" s="13" t="s">
        <v>328</v>
      </c>
      <c r="B376" s="30">
        <v>30</v>
      </c>
      <c r="C376" s="23">
        <v>13.959999999999996</v>
      </c>
      <c r="D376" s="23">
        <v>1.8604000000000001</v>
      </c>
      <c r="E376" s="23">
        <v>8.0799999999999997E-2</v>
      </c>
      <c r="F376" s="24">
        <v>403.69999999999993</v>
      </c>
    </row>
    <row r="377" spans="1:6" ht="15" customHeight="1" x14ac:dyDescent="0.2">
      <c r="A377" s="13" t="s">
        <v>329</v>
      </c>
      <c r="B377" s="30">
        <v>4</v>
      </c>
      <c r="C377" s="23">
        <v>1.45</v>
      </c>
      <c r="D377" s="23">
        <v>0.5</v>
      </c>
      <c r="E377" s="23">
        <v>0</v>
      </c>
      <c r="F377" s="24">
        <v>23</v>
      </c>
    </row>
    <row r="378" spans="1:6" ht="15" customHeight="1" x14ac:dyDescent="0.2">
      <c r="A378" s="13" t="s">
        <v>288</v>
      </c>
      <c r="B378" s="30">
        <v>7</v>
      </c>
      <c r="C378" s="23">
        <v>6.8500000000000005</v>
      </c>
      <c r="D378" s="23">
        <v>1.3</v>
      </c>
      <c r="E378" s="23">
        <v>0</v>
      </c>
      <c r="F378" s="24">
        <v>112</v>
      </c>
    </row>
    <row r="379" spans="1:6" ht="15" customHeight="1" x14ac:dyDescent="0.2">
      <c r="A379" s="13" t="s">
        <v>330</v>
      </c>
      <c r="B379" s="30">
        <v>1</v>
      </c>
      <c r="C379" s="23">
        <v>1</v>
      </c>
      <c r="D379" s="23">
        <v>0</v>
      </c>
      <c r="E379" s="23">
        <v>0</v>
      </c>
      <c r="F379" s="24">
        <v>60</v>
      </c>
    </row>
    <row r="380" spans="1:6" ht="15" customHeight="1" x14ac:dyDescent="0.2">
      <c r="A380" s="13" t="s">
        <v>331</v>
      </c>
      <c r="B380" s="30">
        <v>19</v>
      </c>
      <c r="C380" s="23">
        <v>12.52</v>
      </c>
      <c r="D380" s="23">
        <v>1.0700000000000003</v>
      </c>
      <c r="E380" s="23">
        <v>0</v>
      </c>
      <c r="F380" s="24">
        <v>552.4</v>
      </c>
    </row>
    <row r="381" spans="1:6" ht="15" customHeight="1" x14ac:dyDescent="0.2">
      <c r="A381" s="13" t="s">
        <v>332</v>
      </c>
      <c r="B381" s="30">
        <v>4</v>
      </c>
      <c r="C381" s="23">
        <v>46.75</v>
      </c>
      <c r="D381" s="23">
        <v>0</v>
      </c>
      <c r="E381" s="23">
        <v>45</v>
      </c>
      <c r="F381" s="24">
        <v>5473</v>
      </c>
    </row>
    <row r="382" spans="1:6" s="6" customFormat="1" ht="15" customHeight="1" x14ac:dyDescent="0.2">
      <c r="A382" s="13" t="s">
        <v>333</v>
      </c>
      <c r="B382" s="29">
        <f>SUM(B383:B393)</f>
        <v>493</v>
      </c>
      <c r="C382" s="20">
        <f>SUM(C383:C393)</f>
        <v>528.13680000000011</v>
      </c>
      <c r="D382" s="20">
        <f t="shared" ref="D382:F382" si="58">SUM(D383:D393)</f>
        <v>27.509999999999994</v>
      </c>
      <c r="E382" s="20">
        <f t="shared" si="58"/>
        <v>141.75948571428566</v>
      </c>
      <c r="F382" s="21">
        <f t="shared" si="58"/>
        <v>27112.389999999996</v>
      </c>
    </row>
    <row r="383" spans="1:6" ht="15" customHeight="1" x14ac:dyDescent="0.2">
      <c r="A383" s="13" t="s">
        <v>639</v>
      </c>
      <c r="B383" s="30">
        <v>56</v>
      </c>
      <c r="C383" s="23">
        <v>69.177999999999997</v>
      </c>
      <c r="D383" s="23">
        <v>3.5300000000000002</v>
      </c>
      <c r="E383" s="23">
        <v>29.0032</v>
      </c>
      <c r="F383" s="24">
        <v>5371.21</v>
      </c>
    </row>
    <row r="384" spans="1:6" ht="15" customHeight="1" x14ac:dyDescent="0.2">
      <c r="A384" s="13" t="s">
        <v>334</v>
      </c>
      <c r="B384" s="30">
        <v>57</v>
      </c>
      <c r="C384" s="23">
        <v>34.799999999999983</v>
      </c>
      <c r="D384" s="23">
        <v>0.97</v>
      </c>
      <c r="E384" s="23">
        <v>0</v>
      </c>
      <c r="F384" s="24">
        <v>823.59999999999991</v>
      </c>
    </row>
    <row r="385" spans="1:6" ht="15" customHeight="1" x14ac:dyDescent="0.2">
      <c r="A385" s="13" t="s">
        <v>335</v>
      </c>
      <c r="B385" s="30">
        <v>49</v>
      </c>
      <c r="C385" s="23">
        <v>64.190000000000012</v>
      </c>
      <c r="D385" s="23">
        <v>8.1499999999999986</v>
      </c>
      <c r="E385" s="23">
        <v>3.285714285714285E-3</v>
      </c>
      <c r="F385" s="24">
        <v>1632.5499999999997</v>
      </c>
    </row>
    <row r="386" spans="1:6" ht="15" customHeight="1" x14ac:dyDescent="0.2">
      <c r="A386" s="13" t="s">
        <v>336</v>
      </c>
      <c r="B386" s="30">
        <v>44</v>
      </c>
      <c r="C386" s="23">
        <v>24.770000000000003</v>
      </c>
      <c r="D386" s="23">
        <v>1.9800000000000002</v>
      </c>
      <c r="E386" s="23">
        <v>1.05</v>
      </c>
      <c r="F386" s="24">
        <v>1005.5</v>
      </c>
    </row>
    <row r="387" spans="1:6" ht="15" customHeight="1" x14ac:dyDescent="0.2">
      <c r="A387" s="13" t="s">
        <v>337</v>
      </c>
      <c r="B387" s="30">
        <v>18</v>
      </c>
      <c r="C387" s="23">
        <v>37.550000000000004</v>
      </c>
      <c r="D387" s="23">
        <v>3.52</v>
      </c>
      <c r="E387" s="23">
        <v>22</v>
      </c>
      <c r="F387" s="24">
        <v>3535.1300000000006</v>
      </c>
    </row>
    <row r="388" spans="1:6" ht="15" customHeight="1" x14ac:dyDescent="0.2">
      <c r="A388" s="13" t="s">
        <v>264</v>
      </c>
      <c r="B388" s="30">
        <v>21</v>
      </c>
      <c r="C388" s="23">
        <v>13.850000000000001</v>
      </c>
      <c r="D388" s="23">
        <v>0.54</v>
      </c>
      <c r="E388" s="23">
        <v>0.20300000000000004</v>
      </c>
      <c r="F388" s="24">
        <v>536.5</v>
      </c>
    </row>
    <row r="389" spans="1:6" ht="15" customHeight="1" x14ac:dyDescent="0.2">
      <c r="A389" s="13" t="s">
        <v>338</v>
      </c>
      <c r="B389" s="30">
        <v>27</v>
      </c>
      <c r="C389" s="23">
        <v>19.690000000000005</v>
      </c>
      <c r="D389" s="23">
        <v>1.84</v>
      </c>
      <c r="E389" s="23">
        <v>0</v>
      </c>
      <c r="F389" s="24">
        <v>612.99999999999989</v>
      </c>
    </row>
    <row r="390" spans="1:6" ht="15" customHeight="1" x14ac:dyDescent="0.2">
      <c r="A390" s="13" t="s">
        <v>35</v>
      </c>
      <c r="B390" s="30">
        <v>41</v>
      </c>
      <c r="C390" s="23">
        <v>44.58</v>
      </c>
      <c r="D390" s="23">
        <v>2.0399999999999996</v>
      </c>
      <c r="E390" s="23">
        <v>0.50000000000000022</v>
      </c>
      <c r="F390" s="24">
        <v>1182.4599999999998</v>
      </c>
    </row>
    <row r="391" spans="1:6" ht="15" customHeight="1" x14ac:dyDescent="0.2">
      <c r="A391" s="13" t="s">
        <v>339</v>
      </c>
      <c r="B391" s="30">
        <v>42</v>
      </c>
      <c r="C391" s="23">
        <v>29.700000000000003</v>
      </c>
      <c r="D391" s="23">
        <v>3.1800000000000006</v>
      </c>
      <c r="E391" s="23">
        <v>0</v>
      </c>
      <c r="F391" s="24">
        <v>665.51</v>
      </c>
    </row>
    <row r="392" spans="1:6" ht="15" customHeight="1" x14ac:dyDescent="0.2">
      <c r="A392" s="13" t="s">
        <v>340</v>
      </c>
      <c r="B392" s="30">
        <v>87</v>
      </c>
      <c r="C392" s="23">
        <v>147.59880000000013</v>
      </c>
      <c r="D392" s="23">
        <v>6.0000000000000026E-2</v>
      </c>
      <c r="E392" s="23">
        <v>88.999999999999943</v>
      </c>
      <c r="F392" s="24">
        <v>10495.329999999998</v>
      </c>
    </row>
    <row r="393" spans="1:6" ht="15" customHeight="1" x14ac:dyDescent="0.2">
      <c r="A393" s="13" t="s">
        <v>341</v>
      </c>
      <c r="B393" s="30">
        <v>51</v>
      </c>
      <c r="C393" s="23">
        <v>42.229999999999983</v>
      </c>
      <c r="D393" s="23">
        <v>1.6999999999999997</v>
      </c>
      <c r="E393" s="23">
        <v>0</v>
      </c>
      <c r="F393" s="24">
        <v>1251.5999999999999</v>
      </c>
    </row>
    <row r="394" spans="1:6" s="6" customFormat="1" ht="15" customHeight="1" x14ac:dyDescent="0.2">
      <c r="A394" s="13" t="s">
        <v>342</v>
      </c>
      <c r="B394" s="29">
        <f>SUM(B395:B399)</f>
        <v>84</v>
      </c>
      <c r="C394" s="20">
        <f>SUM(C395:C399)</f>
        <v>815.23000000000013</v>
      </c>
      <c r="D394" s="20">
        <f t="shared" ref="D394:E394" si="59">SUM(D395:D399)</f>
        <v>57</v>
      </c>
      <c r="E394" s="20">
        <f t="shared" si="59"/>
        <v>547.20000000000005</v>
      </c>
      <c r="F394" s="21">
        <f>SUM(F395:F399)</f>
        <v>75066.210000000006</v>
      </c>
    </row>
    <row r="395" spans="1:6" ht="15" customHeight="1" x14ac:dyDescent="0.2">
      <c r="A395" s="13" t="s">
        <v>640</v>
      </c>
      <c r="B395" s="30">
        <v>20</v>
      </c>
      <c r="C395" s="23">
        <v>280.41000000000003</v>
      </c>
      <c r="D395" s="23">
        <v>1.0000000000000002</v>
      </c>
      <c r="E395" s="23">
        <v>268.3</v>
      </c>
      <c r="F395" s="24">
        <v>24900.350000000006</v>
      </c>
    </row>
    <row r="396" spans="1:6" ht="15" customHeight="1" x14ac:dyDescent="0.2">
      <c r="A396" s="13" t="s">
        <v>343</v>
      </c>
      <c r="B396" s="30">
        <v>21</v>
      </c>
      <c r="C396" s="23">
        <v>287.67000000000007</v>
      </c>
      <c r="D396" s="23">
        <v>0</v>
      </c>
      <c r="E396" s="23">
        <v>48.90000000000002</v>
      </c>
      <c r="F396" s="24">
        <v>29376.929999999997</v>
      </c>
    </row>
    <row r="397" spans="1:6" ht="15" customHeight="1" x14ac:dyDescent="0.2">
      <c r="A397" s="13" t="s">
        <v>344</v>
      </c>
      <c r="B397" s="30">
        <v>6</v>
      </c>
      <c r="C397" s="23">
        <v>219</v>
      </c>
      <c r="D397" s="23">
        <v>46</v>
      </c>
      <c r="E397" s="23">
        <v>218</v>
      </c>
      <c r="F397" s="24">
        <v>20130</v>
      </c>
    </row>
    <row r="398" spans="1:6" ht="15" customHeight="1" x14ac:dyDescent="0.2">
      <c r="A398" s="13" t="s">
        <v>345</v>
      </c>
      <c r="B398" s="30">
        <v>3</v>
      </c>
      <c r="C398" s="23">
        <v>14</v>
      </c>
      <c r="D398" s="23">
        <v>10</v>
      </c>
      <c r="E398" s="23">
        <v>12</v>
      </c>
      <c r="F398" s="24">
        <v>317.21000000000004</v>
      </c>
    </row>
    <row r="399" spans="1:6" ht="15" customHeight="1" x14ac:dyDescent="0.2">
      <c r="A399" s="13" t="s">
        <v>346</v>
      </c>
      <c r="B399" s="30">
        <v>34</v>
      </c>
      <c r="C399" s="23">
        <v>14.149999999999999</v>
      </c>
      <c r="D399" s="23">
        <v>0</v>
      </c>
      <c r="E399" s="23">
        <v>0</v>
      </c>
      <c r="F399" s="24">
        <v>341.72</v>
      </c>
    </row>
    <row r="400" spans="1:6" s="6" customFormat="1" ht="15" customHeight="1" x14ac:dyDescent="0.2">
      <c r="A400" s="13" t="s">
        <v>347</v>
      </c>
      <c r="B400" s="29">
        <f>SUM(B401:B405)</f>
        <v>133</v>
      </c>
      <c r="C400" s="20">
        <f>SUM(C401:C405)</f>
        <v>244.94</v>
      </c>
      <c r="D400" s="20">
        <f t="shared" ref="D400:F400" si="60">SUM(D401:D405)</f>
        <v>44.769999999999996</v>
      </c>
      <c r="E400" s="20">
        <f t="shared" si="60"/>
        <v>166.52999999999997</v>
      </c>
      <c r="F400" s="21">
        <f t="shared" si="60"/>
        <v>13691.600000000002</v>
      </c>
    </row>
    <row r="401" spans="1:6" ht="15" customHeight="1" x14ac:dyDescent="0.2">
      <c r="A401" s="13" t="s">
        <v>641</v>
      </c>
      <c r="B401" s="30">
        <v>14</v>
      </c>
      <c r="C401" s="23">
        <v>118.6</v>
      </c>
      <c r="D401" s="23">
        <v>25.7</v>
      </c>
      <c r="E401" s="23">
        <v>108</v>
      </c>
      <c r="F401" s="24">
        <v>8195</v>
      </c>
    </row>
    <row r="402" spans="1:6" ht="15" customHeight="1" x14ac:dyDescent="0.2">
      <c r="A402" s="13" t="s">
        <v>348</v>
      </c>
      <c r="B402" s="30">
        <v>34</v>
      </c>
      <c r="C402" s="23">
        <v>19.96</v>
      </c>
      <c r="D402" s="23">
        <v>0</v>
      </c>
      <c r="E402" s="23">
        <v>0</v>
      </c>
      <c r="F402" s="24">
        <v>442</v>
      </c>
    </row>
    <row r="403" spans="1:6" ht="15" customHeight="1" x14ac:dyDescent="0.2">
      <c r="A403" s="13" t="s">
        <v>349</v>
      </c>
      <c r="B403" s="30">
        <v>29</v>
      </c>
      <c r="C403" s="23">
        <v>63.060000000000009</v>
      </c>
      <c r="D403" s="23">
        <v>1.04</v>
      </c>
      <c r="E403" s="23">
        <v>42</v>
      </c>
      <c r="F403" s="24">
        <v>4413.0000000000018</v>
      </c>
    </row>
    <row r="404" spans="1:6" ht="15" customHeight="1" x14ac:dyDescent="0.2">
      <c r="A404" s="13" t="s">
        <v>350</v>
      </c>
      <c r="B404" s="30">
        <v>13</v>
      </c>
      <c r="C404" s="23">
        <v>24.49</v>
      </c>
      <c r="D404" s="23">
        <v>17.22</v>
      </c>
      <c r="E404" s="23">
        <v>16.329999999999995</v>
      </c>
      <c r="F404" s="24">
        <v>184</v>
      </c>
    </row>
    <row r="405" spans="1:6" ht="15" customHeight="1" x14ac:dyDescent="0.2">
      <c r="A405" s="13" t="s">
        <v>351</v>
      </c>
      <c r="B405" s="30">
        <v>43</v>
      </c>
      <c r="C405" s="23">
        <v>18.829999999999998</v>
      </c>
      <c r="D405" s="23">
        <v>0.81000000000000016</v>
      </c>
      <c r="E405" s="23">
        <v>0.20000000000000004</v>
      </c>
      <c r="F405" s="24">
        <v>457.60000000000008</v>
      </c>
    </row>
    <row r="406" spans="1:6" s="6" customFormat="1" ht="15" customHeight="1" x14ac:dyDescent="0.2">
      <c r="A406" s="13" t="s">
        <v>352</v>
      </c>
      <c r="B406" s="29">
        <f>SUM(B407:B417)</f>
        <v>562</v>
      </c>
      <c r="C406" s="20">
        <f>SUM(C407:C417)</f>
        <v>7705.7900000000009</v>
      </c>
      <c r="D406" s="20">
        <f t="shared" ref="D406:F406" si="61">SUM(D407:D417)</f>
        <v>217.94000000000003</v>
      </c>
      <c r="E406" s="20">
        <f t="shared" si="61"/>
        <v>7115.8633333333328</v>
      </c>
      <c r="F406" s="21">
        <f t="shared" si="61"/>
        <v>654799.39999999991</v>
      </c>
    </row>
    <row r="407" spans="1:6" ht="15" customHeight="1" x14ac:dyDescent="0.2">
      <c r="A407" s="13" t="s">
        <v>642</v>
      </c>
      <c r="B407" s="30">
        <v>45</v>
      </c>
      <c r="C407" s="23">
        <v>2154.4500000000003</v>
      </c>
      <c r="D407" s="23">
        <v>41.550000000000004</v>
      </c>
      <c r="E407" s="23">
        <v>2133.5800000000004</v>
      </c>
      <c r="F407" s="24">
        <v>207303.49999999991</v>
      </c>
    </row>
    <row r="408" spans="1:6" ht="15" customHeight="1" x14ac:dyDescent="0.2">
      <c r="A408" s="13" t="s">
        <v>353</v>
      </c>
      <c r="B408" s="30">
        <v>72</v>
      </c>
      <c r="C408" s="23">
        <v>89.420000000000044</v>
      </c>
      <c r="D408" s="23">
        <v>0</v>
      </c>
      <c r="E408" s="23">
        <v>0</v>
      </c>
      <c r="F408" s="24">
        <v>2021.5</v>
      </c>
    </row>
    <row r="409" spans="1:6" ht="15" customHeight="1" x14ac:dyDescent="0.2">
      <c r="A409" s="13" t="s">
        <v>354</v>
      </c>
      <c r="B409" s="30">
        <v>15</v>
      </c>
      <c r="C409" s="23">
        <v>592.52</v>
      </c>
      <c r="D409" s="23">
        <v>5</v>
      </c>
      <c r="E409" s="23">
        <v>529.00000000000011</v>
      </c>
      <c r="F409" s="24">
        <v>53636</v>
      </c>
    </row>
    <row r="410" spans="1:6" ht="15" customHeight="1" x14ac:dyDescent="0.2">
      <c r="A410" s="13" t="s">
        <v>355</v>
      </c>
      <c r="B410" s="30">
        <v>48</v>
      </c>
      <c r="C410" s="23">
        <v>1197.5899999999997</v>
      </c>
      <c r="D410" s="23">
        <v>3.39</v>
      </c>
      <c r="E410" s="23">
        <v>1169.7833333333333</v>
      </c>
      <c r="F410" s="24">
        <v>100477.00000000001</v>
      </c>
    </row>
    <row r="411" spans="1:6" ht="15" customHeight="1" x14ac:dyDescent="0.2">
      <c r="A411" s="13" t="s">
        <v>356</v>
      </c>
      <c r="B411" s="30">
        <v>38</v>
      </c>
      <c r="C411" s="23">
        <v>1884.0500000000004</v>
      </c>
      <c r="D411" s="23">
        <v>72.05</v>
      </c>
      <c r="E411" s="23">
        <v>1823.5000000000002</v>
      </c>
      <c r="F411" s="24">
        <v>151042.99999999997</v>
      </c>
    </row>
    <row r="412" spans="1:6" ht="15" customHeight="1" x14ac:dyDescent="0.2">
      <c r="A412" s="13" t="s">
        <v>357</v>
      </c>
      <c r="B412" s="30">
        <v>126</v>
      </c>
      <c r="C412" s="23">
        <v>115.65000000000002</v>
      </c>
      <c r="D412" s="23">
        <v>0.83999999999999975</v>
      </c>
      <c r="E412" s="23">
        <v>0</v>
      </c>
      <c r="F412" s="24">
        <v>3896.0000000000009</v>
      </c>
    </row>
    <row r="413" spans="1:6" ht="15" customHeight="1" x14ac:dyDescent="0.2">
      <c r="A413" s="13" t="s">
        <v>358</v>
      </c>
      <c r="B413" s="30">
        <v>15</v>
      </c>
      <c r="C413" s="23">
        <v>265.48</v>
      </c>
      <c r="D413" s="23">
        <v>0</v>
      </c>
      <c r="E413" s="23">
        <v>250.39999999999998</v>
      </c>
      <c r="F413" s="24">
        <v>24002</v>
      </c>
    </row>
    <row r="414" spans="1:6" ht="15" customHeight="1" x14ac:dyDescent="0.2">
      <c r="A414" s="13" t="s">
        <v>359</v>
      </c>
      <c r="B414" s="30">
        <v>48</v>
      </c>
      <c r="C414" s="23">
        <v>1058.72</v>
      </c>
      <c r="D414" s="23">
        <v>90</v>
      </c>
      <c r="E414" s="23">
        <v>1010.5999999999997</v>
      </c>
      <c r="F414" s="24">
        <v>89957.999999999971</v>
      </c>
    </row>
    <row r="415" spans="1:6" ht="15" customHeight="1" x14ac:dyDescent="0.2">
      <c r="A415" s="13" t="s">
        <v>360</v>
      </c>
      <c r="B415" s="30">
        <v>54</v>
      </c>
      <c r="C415" s="23">
        <v>81.06</v>
      </c>
      <c r="D415" s="23">
        <v>0</v>
      </c>
      <c r="E415" s="23">
        <v>20.000000000000004</v>
      </c>
      <c r="F415" s="24">
        <v>3521.0000000000009</v>
      </c>
    </row>
    <row r="416" spans="1:6" ht="15" customHeight="1" x14ac:dyDescent="0.2">
      <c r="A416" s="13" t="s">
        <v>361</v>
      </c>
      <c r="B416" s="30">
        <v>33</v>
      </c>
      <c r="C416" s="23">
        <v>167.34</v>
      </c>
      <c r="D416" s="23">
        <v>0.36999999999999994</v>
      </c>
      <c r="E416" s="23">
        <v>132.00000000000003</v>
      </c>
      <c r="F416" s="24">
        <v>13369.000000000005</v>
      </c>
    </row>
    <row r="417" spans="1:6" ht="15" customHeight="1" x14ac:dyDescent="0.2">
      <c r="A417" s="13" t="s">
        <v>362</v>
      </c>
      <c r="B417" s="30">
        <v>68</v>
      </c>
      <c r="C417" s="23">
        <v>99.510000000000034</v>
      </c>
      <c r="D417" s="23">
        <v>4.740000000000002</v>
      </c>
      <c r="E417" s="23">
        <v>46.999999999999993</v>
      </c>
      <c r="F417" s="24">
        <v>5572.4000000000005</v>
      </c>
    </row>
    <row r="418" spans="1:6" s="6" customFormat="1" ht="21" customHeight="1" x14ac:dyDescent="0.2">
      <c r="A418" s="12" t="s">
        <v>10</v>
      </c>
      <c r="B418" s="29">
        <f>SUM(B419+B425+B433+B439+B453)</f>
        <v>1818</v>
      </c>
      <c r="C418" s="20">
        <f>SUM(C419+C425+C433+C439+C453)</f>
        <v>17175.134400000014</v>
      </c>
      <c r="D418" s="20">
        <f t="shared" ref="D418:F418" si="62">SUM(D419+D425+D433+D439+D453)</f>
        <v>435.10039999999992</v>
      </c>
      <c r="E418" s="20">
        <f t="shared" si="62"/>
        <v>13695.069755583339</v>
      </c>
      <c r="F418" s="21">
        <f t="shared" si="62"/>
        <v>1412358.372900001</v>
      </c>
    </row>
    <row r="419" spans="1:6" s="6" customFormat="1" ht="15" customHeight="1" x14ac:dyDescent="0.2">
      <c r="A419" s="13" t="s">
        <v>363</v>
      </c>
      <c r="B419" s="29">
        <f>SUM(B420:B424)</f>
        <v>26</v>
      </c>
      <c r="C419" s="20">
        <f>SUM(C420:C424)</f>
        <v>11.200000000000001</v>
      </c>
      <c r="D419" s="20">
        <f t="shared" ref="D419:F419" si="63">SUM(D420:D424)</f>
        <v>2.96</v>
      </c>
      <c r="E419" s="20">
        <f t="shared" si="63"/>
        <v>0</v>
      </c>
      <c r="F419" s="21">
        <f t="shared" si="63"/>
        <v>142.80000000000001</v>
      </c>
    </row>
    <row r="420" spans="1:6" ht="15" customHeight="1" x14ac:dyDescent="0.2">
      <c r="A420" s="13" t="s">
        <v>643</v>
      </c>
      <c r="B420" s="30">
        <v>1</v>
      </c>
      <c r="C420" s="23">
        <v>0.12</v>
      </c>
      <c r="D420" s="23">
        <v>0.06</v>
      </c>
      <c r="E420" s="23">
        <v>0</v>
      </c>
      <c r="F420" s="24">
        <v>1</v>
      </c>
    </row>
    <row r="421" spans="1:6" ht="15" customHeight="1" x14ac:dyDescent="0.2">
      <c r="A421" s="13" t="s">
        <v>364</v>
      </c>
      <c r="B421" s="30">
        <v>6</v>
      </c>
      <c r="C421" s="23">
        <v>2.7600000000000002</v>
      </c>
      <c r="D421" s="23">
        <v>0.19999999999999996</v>
      </c>
      <c r="E421" s="23">
        <v>0</v>
      </c>
      <c r="F421" s="24">
        <v>48.999999999999993</v>
      </c>
    </row>
    <row r="422" spans="1:6" ht="15" customHeight="1" x14ac:dyDescent="0.2">
      <c r="A422" s="13" t="s">
        <v>365</v>
      </c>
      <c r="B422" s="30">
        <v>7</v>
      </c>
      <c r="C422" s="23">
        <v>1.33</v>
      </c>
      <c r="D422" s="23">
        <v>0</v>
      </c>
      <c r="E422" s="23">
        <v>0</v>
      </c>
      <c r="F422" s="24">
        <v>19</v>
      </c>
    </row>
    <row r="423" spans="1:6" ht="15" customHeight="1" x14ac:dyDescent="0.2">
      <c r="A423" s="13" t="s">
        <v>366</v>
      </c>
      <c r="B423" s="30">
        <v>10</v>
      </c>
      <c r="C423" s="23">
        <v>6.76</v>
      </c>
      <c r="D423" s="23">
        <v>2.62</v>
      </c>
      <c r="E423" s="23">
        <v>0</v>
      </c>
      <c r="F423" s="24">
        <v>71.3</v>
      </c>
    </row>
    <row r="424" spans="1:6" ht="15" customHeight="1" x14ac:dyDescent="0.2">
      <c r="A424" s="13" t="s">
        <v>367</v>
      </c>
      <c r="B424" s="30">
        <v>2</v>
      </c>
      <c r="C424" s="23">
        <v>0.23</v>
      </c>
      <c r="D424" s="23">
        <v>0.08</v>
      </c>
      <c r="E424" s="23">
        <v>0</v>
      </c>
      <c r="F424" s="24">
        <v>2.5</v>
      </c>
    </row>
    <row r="425" spans="1:6" s="6" customFormat="1" ht="15" customHeight="1" x14ac:dyDescent="0.2">
      <c r="A425" s="13" t="s">
        <v>368</v>
      </c>
      <c r="B425" s="29">
        <f>SUM(B426:B432)</f>
        <v>1389</v>
      </c>
      <c r="C425" s="20">
        <f>SUM(C426:C432)</f>
        <v>15557.630800000014</v>
      </c>
      <c r="D425" s="20">
        <f t="shared" ref="D425:F425" si="64">SUM(D426:D432)</f>
        <v>296.20999999999992</v>
      </c>
      <c r="E425" s="20">
        <f t="shared" si="64"/>
        <v>12488.279755583339</v>
      </c>
      <c r="F425" s="21">
        <f t="shared" si="64"/>
        <v>1302340.1300000008</v>
      </c>
    </row>
    <row r="426" spans="1:6" ht="15" customHeight="1" x14ac:dyDescent="0.2">
      <c r="A426" s="13" t="s">
        <v>681</v>
      </c>
      <c r="B426" s="30">
        <v>133</v>
      </c>
      <c r="C426" s="23">
        <v>3494.2900000000013</v>
      </c>
      <c r="D426" s="23">
        <v>39.1</v>
      </c>
      <c r="E426" s="23">
        <v>3212</v>
      </c>
      <c r="F426" s="24">
        <v>263668.84000000008</v>
      </c>
    </row>
    <row r="427" spans="1:6" ht="15" customHeight="1" x14ac:dyDescent="0.2">
      <c r="A427" s="13" t="s">
        <v>369</v>
      </c>
      <c r="B427" s="30">
        <v>70</v>
      </c>
      <c r="C427" s="23">
        <v>296.22000000000008</v>
      </c>
      <c r="D427" s="23">
        <v>4.6300000000000008</v>
      </c>
      <c r="E427" s="23">
        <v>156</v>
      </c>
      <c r="F427" s="24">
        <v>17633.254999999997</v>
      </c>
    </row>
    <row r="428" spans="1:6" ht="15" customHeight="1" x14ac:dyDescent="0.2">
      <c r="A428" s="13" t="s">
        <v>370</v>
      </c>
      <c r="B428" s="30">
        <v>108</v>
      </c>
      <c r="C428" s="23">
        <v>253.20999999999998</v>
      </c>
      <c r="D428" s="23">
        <v>7.5599999999999961</v>
      </c>
      <c r="E428" s="23">
        <v>95.999999999999986</v>
      </c>
      <c r="F428" s="24">
        <v>16386.990000000002</v>
      </c>
    </row>
    <row r="429" spans="1:6" ht="15" customHeight="1" x14ac:dyDescent="0.2">
      <c r="A429" s="13" t="s">
        <v>371</v>
      </c>
      <c r="B429" s="30">
        <v>57</v>
      </c>
      <c r="C429" s="23">
        <v>571.85000000000036</v>
      </c>
      <c r="D429" s="23">
        <v>1.4600000000000002</v>
      </c>
      <c r="E429" s="23">
        <v>342.99999999999994</v>
      </c>
      <c r="F429" s="24">
        <v>64316.13</v>
      </c>
    </row>
    <row r="430" spans="1:6" ht="15" customHeight="1" x14ac:dyDescent="0.2">
      <c r="A430" s="13" t="s">
        <v>372</v>
      </c>
      <c r="B430" s="30">
        <v>58</v>
      </c>
      <c r="C430" s="23">
        <v>61.9</v>
      </c>
      <c r="D430" s="23">
        <v>2.17</v>
      </c>
      <c r="E430" s="23">
        <v>0</v>
      </c>
      <c r="F430" s="24">
        <v>2303.3049999999989</v>
      </c>
    </row>
    <row r="431" spans="1:6" ht="15" customHeight="1" x14ac:dyDescent="0.2">
      <c r="A431" s="13" t="s">
        <v>679</v>
      </c>
      <c r="B431" s="30">
        <v>142</v>
      </c>
      <c r="C431" s="23">
        <v>809.16000000000042</v>
      </c>
      <c r="D431" s="23">
        <v>12.790000000000004</v>
      </c>
      <c r="E431" s="23">
        <v>607.68666666666672</v>
      </c>
      <c r="F431" s="24">
        <v>63201.249999999978</v>
      </c>
    </row>
    <row r="432" spans="1:6" ht="15" customHeight="1" x14ac:dyDescent="0.2">
      <c r="A432" s="13" t="s">
        <v>373</v>
      </c>
      <c r="B432" s="30">
        <v>821</v>
      </c>
      <c r="C432" s="23">
        <v>10071.000800000011</v>
      </c>
      <c r="D432" s="23">
        <v>228.49999999999994</v>
      </c>
      <c r="E432" s="23">
        <v>8073.5930889166721</v>
      </c>
      <c r="F432" s="24">
        <v>874830.36000000068</v>
      </c>
    </row>
    <row r="433" spans="1:6" s="6" customFormat="1" ht="15" customHeight="1" x14ac:dyDescent="0.2">
      <c r="A433" s="13" t="s">
        <v>374</v>
      </c>
      <c r="B433" s="29">
        <f>SUM(B434:B438)</f>
        <v>134</v>
      </c>
      <c r="C433" s="20">
        <f>SUM(C434:C438)</f>
        <v>181.2</v>
      </c>
      <c r="D433" s="20">
        <f t="shared" ref="D433:F433" si="65">SUM(D434:D438)</f>
        <v>28.350000000000005</v>
      </c>
      <c r="E433" s="20">
        <f t="shared" si="65"/>
        <v>0</v>
      </c>
      <c r="F433" s="21">
        <f t="shared" si="65"/>
        <v>2932.3500000000004</v>
      </c>
    </row>
    <row r="434" spans="1:6" ht="15" customHeight="1" x14ac:dyDescent="0.2">
      <c r="A434" s="13" t="s">
        <v>644</v>
      </c>
      <c r="B434" s="30">
        <v>28</v>
      </c>
      <c r="C434" s="23">
        <v>51.64</v>
      </c>
      <c r="D434" s="23">
        <v>7.3000000000000025</v>
      </c>
      <c r="E434" s="23">
        <v>0</v>
      </c>
      <c r="F434" s="24">
        <v>730.99999999999989</v>
      </c>
    </row>
    <row r="435" spans="1:6" ht="15" customHeight="1" x14ac:dyDescent="0.2">
      <c r="A435" s="13" t="s">
        <v>375</v>
      </c>
      <c r="B435" s="30">
        <v>39</v>
      </c>
      <c r="C435" s="23">
        <v>54.64</v>
      </c>
      <c r="D435" s="23">
        <v>10.800000000000002</v>
      </c>
      <c r="E435" s="23">
        <v>0</v>
      </c>
      <c r="F435" s="24">
        <v>842.75</v>
      </c>
    </row>
    <row r="436" spans="1:6" ht="15" customHeight="1" x14ac:dyDescent="0.2">
      <c r="A436" s="13" t="s">
        <v>376</v>
      </c>
      <c r="B436" s="30">
        <v>7</v>
      </c>
      <c r="C436" s="23">
        <v>11.4</v>
      </c>
      <c r="D436" s="23">
        <v>0</v>
      </c>
      <c r="E436" s="23">
        <v>0</v>
      </c>
      <c r="F436" s="24">
        <v>195</v>
      </c>
    </row>
    <row r="437" spans="1:6" ht="15" customHeight="1" x14ac:dyDescent="0.2">
      <c r="A437" s="13" t="s">
        <v>377</v>
      </c>
      <c r="B437" s="30">
        <v>25</v>
      </c>
      <c r="C437" s="23">
        <v>23.76</v>
      </c>
      <c r="D437" s="23">
        <v>5.8400000000000007</v>
      </c>
      <c r="E437" s="23">
        <v>0</v>
      </c>
      <c r="F437" s="24">
        <v>402.99999999999994</v>
      </c>
    </row>
    <row r="438" spans="1:6" ht="15" customHeight="1" x14ac:dyDescent="0.2">
      <c r="A438" s="13" t="s">
        <v>378</v>
      </c>
      <c r="B438" s="30">
        <v>35</v>
      </c>
      <c r="C438" s="23">
        <v>39.760000000000005</v>
      </c>
      <c r="D438" s="23">
        <v>4.4099999999999993</v>
      </c>
      <c r="E438" s="23">
        <v>0</v>
      </c>
      <c r="F438" s="24">
        <v>760.60000000000025</v>
      </c>
    </row>
    <row r="439" spans="1:6" s="6" customFormat="1" ht="15" customHeight="1" x14ac:dyDescent="0.2">
      <c r="A439" s="13" t="s">
        <v>379</v>
      </c>
      <c r="B439" s="29">
        <f>SUM(B440:B452)</f>
        <v>268</v>
      </c>
      <c r="C439" s="20">
        <f>SUM(C440:C452)</f>
        <v>1395.1035999999997</v>
      </c>
      <c r="D439" s="20">
        <f t="shared" ref="D439:F439" si="66">SUM(D440:D452)</f>
        <v>107.58040000000001</v>
      </c>
      <c r="E439" s="20">
        <f t="shared" si="66"/>
        <v>1176.79</v>
      </c>
      <c r="F439" s="21">
        <f t="shared" si="66"/>
        <v>103943.09289999999</v>
      </c>
    </row>
    <row r="440" spans="1:6" ht="15" customHeight="1" x14ac:dyDescent="0.2">
      <c r="A440" s="13" t="s">
        <v>380</v>
      </c>
      <c r="B440" s="30">
        <v>1</v>
      </c>
      <c r="C440" s="23">
        <v>0.01</v>
      </c>
      <c r="D440" s="23">
        <v>0</v>
      </c>
      <c r="E440" s="23">
        <v>0</v>
      </c>
      <c r="F440" s="24">
        <v>0.15</v>
      </c>
    </row>
    <row r="441" spans="1:6" ht="15" customHeight="1" x14ac:dyDescent="0.2">
      <c r="A441" s="13" t="s">
        <v>159</v>
      </c>
      <c r="B441" s="30">
        <v>2</v>
      </c>
      <c r="C441" s="23">
        <v>2.1504000000000003</v>
      </c>
      <c r="D441" s="23">
        <v>7.9999999999999988E-2</v>
      </c>
      <c r="E441" s="23">
        <v>1.75</v>
      </c>
      <c r="F441" s="24">
        <v>153.25</v>
      </c>
    </row>
    <row r="442" spans="1:6" ht="15" customHeight="1" x14ac:dyDescent="0.2">
      <c r="A442" s="13" t="s">
        <v>381</v>
      </c>
      <c r="B442" s="30">
        <v>3</v>
      </c>
      <c r="C442" s="23">
        <v>10.48</v>
      </c>
      <c r="D442" s="23">
        <v>0</v>
      </c>
      <c r="E442" s="23">
        <v>0</v>
      </c>
      <c r="F442" s="24">
        <v>803.01999999999987</v>
      </c>
    </row>
    <row r="443" spans="1:6" ht="15" customHeight="1" x14ac:dyDescent="0.2">
      <c r="A443" s="13" t="s">
        <v>382</v>
      </c>
      <c r="B443" s="30">
        <v>22</v>
      </c>
      <c r="C443" s="23">
        <v>21.070000000000004</v>
      </c>
      <c r="D443" s="23">
        <v>1.48</v>
      </c>
      <c r="E443" s="23">
        <v>0.5</v>
      </c>
      <c r="F443" s="24">
        <v>762.39999999999986</v>
      </c>
    </row>
    <row r="444" spans="1:6" ht="15" customHeight="1" x14ac:dyDescent="0.2">
      <c r="A444" s="13" t="s">
        <v>383</v>
      </c>
      <c r="B444" s="30">
        <v>14</v>
      </c>
      <c r="C444" s="23">
        <v>16.080400000000001</v>
      </c>
      <c r="D444" s="23">
        <v>0.7200000000000002</v>
      </c>
      <c r="E444" s="23">
        <v>0</v>
      </c>
      <c r="F444" s="24">
        <v>284.67</v>
      </c>
    </row>
    <row r="445" spans="1:6" ht="15" customHeight="1" x14ac:dyDescent="0.2">
      <c r="A445" s="13" t="s">
        <v>384</v>
      </c>
      <c r="B445" s="30">
        <v>24</v>
      </c>
      <c r="C445" s="23">
        <v>548.44119999999975</v>
      </c>
      <c r="D445" s="23">
        <v>94.240000000000009</v>
      </c>
      <c r="E445" s="23">
        <v>516.53000000000009</v>
      </c>
      <c r="F445" s="24">
        <v>46488.95</v>
      </c>
    </row>
    <row r="446" spans="1:6" ht="15" customHeight="1" x14ac:dyDescent="0.2">
      <c r="A446" s="13" t="s">
        <v>385</v>
      </c>
      <c r="B446" s="30">
        <v>50</v>
      </c>
      <c r="C446" s="23">
        <v>41.820000000000014</v>
      </c>
      <c r="D446" s="23">
        <v>2.6100000000000003</v>
      </c>
      <c r="E446" s="23">
        <v>0</v>
      </c>
      <c r="F446" s="24">
        <v>707.43290000000013</v>
      </c>
    </row>
    <row r="447" spans="1:6" ht="15" customHeight="1" x14ac:dyDescent="0.2">
      <c r="A447" s="13" t="s">
        <v>386</v>
      </c>
      <c r="B447" s="30">
        <v>2</v>
      </c>
      <c r="C447" s="23">
        <v>443.24040000000002</v>
      </c>
      <c r="D447" s="23">
        <v>0</v>
      </c>
      <c r="E447" s="23">
        <v>443.24</v>
      </c>
      <c r="F447" s="24">
        <v>31304.760000000002</v>
      </c>
    </row>
    <row r="448" spans="1:6" ht="15" customHeight="1" x14ac:dyDescent="0.2">
      <c r="A448" s="13" t="s">
        <v>387</v>
      </c>
      <c r="B448" s="30">
        <v>5</v>
      </c>
      <c r="C448" s="23">
        <v>7.1</v>
      </c>
      <c r="D448" s="23">
        <v>0</v>
      </c>
      <c r="E448" s="23">
        <v>0</v>
      </c>
      <c r="F448" s="24">
        <v>297</v>
      </c>
    </row>
    <row r="449" spans="1:6" ht="15" customHeight="1" x14ac:dyDescent="0.2">
      <c r="A449" s="13" t="s">
        <v>388</v>
      </c>
      <c r="B449" s="30">
        <v>2</v>
      </c>
      <c r="C449" s="23">
        <v>214.97</v>
      </c>
      <c r="D449" s="23">
        <v>0.04</v>
      </c>
      <c r="E449" s="23">
        <v>214.76999999999998</v>
      </c>
      <c r="F449" s="24">
        <v>21478</v>
      </c>
    </row>
    <row r="450" spans="1:6" ht="15" customHeight="1" x14ac:dyDescent="0.2">
      <c r="A450" s="13" t="s">
        <v>389</v>
      </c>
      <c r="B450" s="30">
        <v>11</v>
      </c>
      <c r="C450" s="23">
        <v>2.9099999999999997</v>
      </c>
      <c r="D450" s="23">
        <v>0.12000000000000002</v>
      </c>
      <c r="E450" s="23">
        <v>0</v>
      </c>
      <c r="F450" s="24">
        <v>68.180000000000007</v>
      </c>
    </row>
    <row r="451" spans="1:6" ht="15" customHeight="1" x14ac:dyDescent="0.2">
      <c r="A451" s="13" t="s">
        <v>390</v>
      </c>
      <c r="B451" s="30">
        <v>79</v>
      </c>
      <c r="C451" s="23">
        <v>45.960400000000014</v>
      </c>
      <c r="D451" s="23">
        <v>7.5504000000000007</v>
      </c>
      <c r="E451" s="23">
        <v>0</v>
      </c>
      <c r="F451" s="24">
        <v>766.37999999999988</v>
      </c>
    </row>
    <row r="452" spans="1:6" ht="15" customHeight="1" x14ac:dyDescent="0.2">
      <c r="A452" s="13" t="s">
        <v>391</v>
      </c>
      <c r="B452" s="30">
        <v>53</v>
      </c>
      <c r="C452" s="23">
        <v>40.870799999999996</v>
      </c>
      <c r="D452" s="23">
        <v>0.73999999999999988</v>
      </c>
      <c r="E452" s="23">
        <v>0</v>
      </c>
      <c r="F452" s="24">
        <v>828.9000000000002</v>
      </c>
    </row>
    <row r="453" spans="1:6" s="6" customFormat="1" ht="15" customHeight="1" x14ac:dyDescent="0.2">
      <c r="A453" s="13" t="s">
        <v>392</v>
      </c>
      <c r="B453" s="31">
        <f>SUM(B454)</f>
        <v>1</v>
      </c>
      <c r="C453" s="20">
        <f>SUM(C454)</f>
        <v>30</v>
      </c>
      <c r="D453" s="20">
        <f t="shared" ref="D453:F453" si="67">SUM(D454)</f>
        <v>0</v>
      </c>
      <c r="E453" s="20">
        <f t="shared" si="67"/>
        <v>30</v>
      </c>
      <c r="F453" s="21">
        <f t="shared" si="67"/>
        <v>3000</v>
      </c>
    </row>
    <row r="454" spans="1:6" ht="15" customHeight="1" x14ac:dyDescent="0.2">
      <c r="A454" s="13" t="s">
        <v>393</v>
      </c>
      <c r="B454" s="30">
        <v>1</v>
      </c>
      <c r="C454" s="23">
        <v>30</v>
      </c>
      <c r="D454" s="23">
        <v>0</v>
      </c>
      <c r="E454" s="23">
        <v>30</v>
      </c>
      <c r="F454" s="24">
        <v>3000</v>
      </c>
    </row>
    <row r="455" spans="1:6" s="6" customFormat="1" ht="21" customHeight="1" x14ac:dyDescent="0.2">
      <c r="A455" s="12" t="s">
        <v>669</v>
      </c>
      <c r="B455" s="29">
        <f>SUM(B456+B464+B478+B489+B507)</f>
        <v>1734</v>
      </c>
      <c r="C455" s="20">
        <f>SUM(C456+C464+C478+C489+C507)</f>
        <v>1297.2988000000003</v>
      </c>
      <c r="D455" s="20">
        <f>SUM(D456+D464+D478+D489+D507)</f>
        <v>212.57916666666665</v>
      </c>
      <c r="E455" s="20">
        <f t="shared" ref="E455:F455" si="68">SUM(E456+E464+E478+E489+E507)</f>
        <v>187.17325000000002</v>
      </c>
      <c r="F455" s="21">
        <f t="shared" si="68"/>
        <v>35515.108500000002</v>
      </c>
    </row>
    <row r="456" spans="1:6" s="6" customFormat="1" ht="15" customHeight="1" x14ac:dyDescent="0.2">
      <c r="A456" s="13" t="s">
        <v>394</v>
      </c>
      <c r="B456" s="29">
        <f>SUM(B457:B463)</f>
        <v>50</v>
      </c>
      <c r="C456" s="20">
        <f>SUM(C457:C463)</f>
        <v>23.183599999999998</v>
      </c>
      <c r="D456" s="20">
        <f>SUM(D457:D463)</f>
        <v>1.4000000000000001</v>
      </c>
      <c r="E456" s="20">
        <f t="shared" ref="E456" si="69">SUM(E457:E463)</f>
        <v>0</v>
      </c>
      <c r="F456" s="21">
        <f>SUM(F457:F463)</f>
        <v>602.8599999999999</v>
      </c>
    </row>
    <row r="457" spans="1:6" ht="15" customHeight="1" x14ac:dyDescent="0.2">
      <c r="A457" s="13" t="s">
        <v>645</v>
      </c>
      <c r="B457" s="30">
        <v>5</v>
      </c>
      <c r="C457" s="23">
        <v>1.1500000000000001</v>
      </c>
      <c r="D457" s="23">
        <v>0.24</v>
      </c>
      <c r="E457" s="23">
        <v>0</v>
      </c>
      <c r="F457" s="24">
        <v>20.299999999999997</v>
      </c>
    </row>
    <row r="458" spans="1:6" ht="15" customHeight="1" x14ac:dyDescent="0.2">
      <c r="A458" s="13" t="s">
        <v>395</v>
      </c>
      <c r="B458" s="30">
        <v>9</v>
      </c>
      <c r="C458" s="23">
        <v>2.5200000000000005</v>
      </c>
      <c r="D458" s="23">
        <v>0</v>
      </c>
      <c r="E458" s="23">
        <v>0</v>
      </c>
      <c r="F458" s="24">
        <v>81.25</v>
      </c>
    </row>
    <row r="459" spans="1:6" ht="15" customHeight="1" x14ac:dyDescent="0.2">
      <c r="A459" s="13" t="s">
        <v>396</v>
      </c>
      <c r="B459" s="30">
        <v>9</v>
      </c>
      <c r="C459" s="23">
        <v>4.17</v>
      </c>
      <c r="D459" s="23">
        <v>0.4</v>
      </c>
      <c r="E459" s="23">
        <v>0</v>
      </c>
      <c r="F459" s="24">
        <v>63.179999999999986</v>
      </c>
    </row>
    <row r="460" spans="1:6" ht="15" customHeight="1" x14ac:dyDescent="0.2">
      <c r="A460" s="13" t="s">
        <v>397</v>
      </c>
      <c r="B460" s="30">
        <v>5</v>
      </c>
      <c r="C460" s="23">
        <v>2.56</v>
      </c>
      <c r="D460" s="23">
        <v>0</v>
      </c>
      <c r="E460" s="23">
        <v>0</v>
      </c>
      <c r="F460" s="24">
        <v>31.93</v>
      </c>
    </row>
    <row r="461" spans="1:6" ht="15" customHeight="1" x14ac:dyDescent="0.2">
      <c r="A461" s="13" t="s">
        <v>398</v>
      </c>
      <c r="B461" s="30">
        <v>11</v>
      </c>
      <c r="C461" s="23">
        <v>4.76</v>
      </c>
      <c r="D461" s="23">
        <v>0.16</v>
      </c>
      <c r="E461" s="23">
        <v>0</v>
      </c>
      <c r="F461" s="24">
        <v>77.8</v>
      </c>
    </row>
    <row r="462" spans="1:6" ht="15" customHeight="1" x14ac:dyDescent="0.2">
      <c r="A462" s="13" t="s">
        <v>399</v>
      </c>
      <c r="B462" s="30">
        <v>9</v>
      </c>
      <c r="C462" s="23">
        <v>5.0236000000000001</v>
      </c>
      <c r="D462" s="23">
        <v>0.36000000000000004</v>
      </c>
      <c r="E462" s="23">
        <v>0</v>
      </c>
      <c r="F462" s="24">
        <v>192.39999999999998</v>
      </c>
    </row>
    <row r="463" spans="1:6" ht="15" customHeight="1" x14ac:dyDescent="0.2">
      <c r="A463" s="13" t="s">
        <v>400</v>
      </c>
      <c r="B463" s="30">
        <v>2</v>
      </c>
      <c r="C463" s="23">
        <v>3</v>
      </c>
      <c r="D463" s="23">
        <v>0.24</v>
      </c>
      <c r="E463" s="23">
        <v>0</v>
      </c>
      <c r="F463" s="24">
        <v>136</v>
      </c>
    </row>
    <row r="464" spans="1:6" s="6" customFormat="1" ht="15" customHeight="1" x14ac:dyDescent="0.2">
      <c r="A464" s="13" t="s">
        <v>401</v>
      </c>
      <c r="B464" s="29">
        <f>SUM(B465:B477)</f>
        <v>1285</v>
      </c>
      <c r="C464" s="20">
        <f>SUM(C465:C477)</f>
        <v>906.47440000000006</v>
      </c>
      <c r="D464" s="20">
        <f t="shared" ref="D464:F464" si="70">SUM(D465:D477)</f>
        <v>167.60249999999999</v>
      </c>
      <c r="E464" s="20">
        <f t="shared" si="70"/>
        <v>3.250000000000002E-3</v>
      </c>
      <c r="F464" s="21">
        <f t="shared" si="70"/>
        <v>15302.633499999996</v>
      </c>
    </row>
    <row r="465" spans="1:6" ht="15" customHeight="1" x14ac:dyDescent="0.2">
      <c r="A465" s="13" t="s">
        <v>646</v>
      </c>
      <c r="B465" s="30">
        <v>16</v>
      </c>
      <c r="C465" s="23">
        <v>15.019999999999998</v>
      </c>
      <c r="D465" s="23">
        <v>1.7199999999999998</v>
      </c>
      <c r="E465" s="23">
        <v>0</v>
      </c>
      <c r="F465" s="24">
        <v>164.84999999999997</v>
      </c>
    </row>
    <row r="466" spans="1:6" ht="15" customHeight="1" x14ac:dyDescent="0.2">
      <c r="A466" s="13" t="s">
        <v>402</v>
      </c>
      <c r="B466" s="30">
        <v>10</v>
      </c>
      <c r="C466" s="23">
        <v>4.82</v>
      </c>
      <c r="D466" s="23">
        <v>0.28000000000000003</v>
      </c>
      <c r="E466" s="23">
        <v>0</v>
      </c>
      <c r="F466" s="24">
        <v>76.5</v>
      </c>
    </row>
    <row r="467" spans="1:6" ht="15" customHeight="1" x14ac:dyDescent="0.2">
      <c r="A467" s="13" t="s">
        <v>403</v>
      </c>
      <c r="B467" s="30">
        <v>3</v>
      </c>
      <c r="C467" s="23">
        <v>2.3200000000000003</v>
      </c>
      <c r="D467" s="23">
        <v>0.8</v>
      </c>
      <c r="E467" s="23">
        <v>0</v>
      </c>
      <c r="F467" s="24">
        <v>26.8</v>
      </c>
    </row>
    <row r="468" spans="1:6" ht="15" customHeight="1" x14ac:dyDescent="0.2">
      <c r="A468" s="13" t="s">
        <v>404</v>
      </c>
      <c r="B468" s="30">
        <v>4</v>
      </c>
      <c r="C468" s="23">
        <v>1.1200000000000001</v>
      </c>
      <c r="D468" s="23">
        <v>0.08</v>
      </c>
      <c r="E468" s="23">
        <v>0</v>
      </c>
      <c r="F468" s="24">
        <v>26</v>
      </c>
    </row>
    <row r="469" spans="1:6" ht="15" customHeight="1" x14ac:dyDescent="0.2">
      <c r="A469" s="13" t="s">
        <v>405</v>
      </c>
      <c r="B469" s="30">
        <v>232</v>
      </c>
      <c r="C469" s="23">
        <v>207.46999999999989</v>
      </c>
      <c r="D469" s="23">
        <v>23.980000000000011</v>
      </c>
      <c r="E469" s="23">
        <v>0</v>
      </c>
      <c r="F469" s="24">
        <v>3712.7999999999993</v>
      </c>
    </row>
    <row r="470" spans="1:6" ht="15" customHeight="1" x14ac:dyDescent="0.2">
      <c r="A470" s="13" t="s">
        <v>406</v>
      </c>
      <c r="B470" s="30">
        <v>392</v>
      </c>
      <c r="C470" s="23">
        <v>254.39</v>
      </c>
      <c r="D470" s="23">
        <v>59.33</v>
      </c>
      <c r="E470" s="23">
        <v>0</v>
      </c>
      <c r="F470" s="24">
        <v>4421.0214999999989</v>
      </c>
    </row>
    <row r="471" spans="1:6" ht="15" customHeight="1" x14ac:dyDescent="0.2">
      <c r="A471" s="13" t="s">
        <v>356</v>
      </c>
      <c r="B471" s="30">
        <v>224</v>
      </c>
      <c r="C471" s="23">
        <v>121.37439999999998</v>
      </c>
      <c r="D471" s="23">
        <v>20.792499999999986</v>
      </c>
      <c r="E471" s="23">
        <v>3.250000000000002E-3</v>
      </c>
      <c r="F471" s="24">
        <v>1710.1040000000005</v>
      </c>
    </row>
    <row r="472" spans="1:6" ht="15" customHeight="1" x14ac:dyDescent="0.2">
      <c r="A472" s="13" t="s">
        <v>407</v>
      </c>
      <c r="B472" s="30">
        <v>100</v>
      </c>
      <c r="C472" s="23">
        <v>57.279999999999994</v>
      </c>
      <c r="D472" s="23">
        <v>9.6000000000000014</v>
      </c>
      <c r="E472" s="23">
        <v>0</v>
      </c>
      <c r="F472" s="24">
        <v>958.02999999999975</v>
      </c>
    </row>
    <row r="473" spans="1:6" ht="15" customHeight="1" x14ac:dyDescent="0.2">
      <c r="A473" s="13" t="s">
        <v>408</v>
      </c>
      <c r="B473" s="30">
        <v>8</v>
      </c>
      <c r="C473" s="23">
        <v>3.08</v>
      </c>
      <c r="D473" s="23">
        <v>0.79999999999999993</v>
      </c>
      <c r="E473" s="23">
        <v>0</v>
      </c>
      <c r="F473" s="24">
        <v>45.97</v>
      </c>
    </row>
    <row r="474" spans="1:6" ht="15" customHeight="1" x14ac:dyDescent="0.2">
      <c r="A474" s="13" t="s">
        <v>409</v>
      </c>
      <c r="B474" s="30">
        <v>23</v>
      </c>
      <c r="C474" s="23">
        <v>5.580000000000001</v>
      </c>
      <c r="D474" s="23">
        <v>0.73999999999999988</v>
      </c>
      <c r="E474" s="23">
        <v>0</v>
      </c>
      <c r="F474" s="24">
        <v>124.18000000000002</v>
      </c>
    </row>
    <row r="475" spans="1:6" ht="15" customHeight="1" x14ac:dyDescent="0.2">
      <c r="A475" s="13" t="s">
        <v>410</v>
      </c>
      <c r="B475" s="30">
        <v>2</v>
      </c>
      <c r="C475" s="23">
        <v>0.24000000000000002</v>
      </c>
      <c r="D475" s="23">
        <v>0</v>
      </c>
      <c r="E475" s="23">
        <v>0</v>
      </c>
      <c r="F475" s="24">
        <v>8.4</v>
      </c>
    </row>
    <row r="476" spans="1:6" ht="15" customHeight="1" x14ac:dyDescent="0.2">
      <c r="A476" s="13" t="s">
        <v>411</v>
      </c>
      <c r="B476" s="30">
        <v>6</v>
      </c>
      <c r="C476" s="23">
        <v>1.7800000000000002</v>
      </c>
      <c r="D476" s="23">
        <v>0</v>
      </c>
      <c r="E476" s="23">
        <v>0</v>
      </c>
      <c r="F476" s="24">
        <v>25.200000000000003</v>
      </c>
    </row>
    <row r="477" spans="1:6" ht="15" customHeight="1" x14ac:dyDescent="0.2">
      <c r="A477" s="13" t="s">
        <v>169</v>
      </c>
      <c r="B477" s="30">
        <v>265</v>
      </c>
      <c r="C477" s="23">
        <v>232.0000000000002</v>
      </c>
      <c r="D477" s="23">
        <v>49.48</v>
      </c>
      <c r="E477" s="23">
        <v>0</v>
      </c>
      <c r="F477" s="24">
        <v>4002.7779999999984</v>
      </c>
    </row>
    <row r="478" spans="1:6" s="6" customFormat="1" ht="15" customHeight="1" x14ac:dyDescent="0.2">
      <c r="A478" s="13" t="s">
        <v>412</v>
      </c>
      <c r="B478" s="29">
        <f>SUM(B479:B488)</f>
        <v>138</v>
      </c>
      <c r="C478" s="20">
        <f>SUM(C479:C488)</f>
        <v>256.51000000000005</v>
      </c>
      <c r="D478" s="20">
        <f t="shared" ref="D478:F478" si="71">SUM(D479:D488)</f>
        <v>26.566666666666666</v>
      </c>
      <c r="E478" s="20">
        <f t="shared" si="71"/>
        <v>185.15</v>
      </c>
      <c r="F478" s="21">
        <f t="shared" si="71"/>
        <v>17679.240000000002</v>
      </c>
    </row>
    <row r="479" spans="1:6" ht="15" customHeight="1" x14ac:dyDescent="0.2">
      <c r="A479" s="13" t="s">
        <v>647</v>
      </c>
      <c r="B479" s="30">
        <v>6</v>
      </c>
      <c r="C479" s="23">
        <v>41.790000000000006</v>
      </c>
      <c r="D479" s="23">
        <v>9.16</v>
      </c>
      <c r="E479" s="23">
        <v>32.1</v>
      </c>
      <c r="F479" s="24">
        <v>2095.7999999999997</v>
      </c>
    </row>
    <row r="480" spans="1:6" ht="15" customHeight="1" x14ac:dyDescent="0.2">
      <c r="A480" s="13" t="s">
        <v>413</v>
      </c>
      <c r="B480" s="30">
        <v>7</v>
      </c>
      <c r="C480" s="23">
        <v>4.3199999999999994</v>
      </c>
      <c r="D480" s="23">
        <v>0.02</v>
      </c>
      <c r="E480" s="23">
        <v>0</v>
      </c>
      <c r="F480" s="24">
        <v>83</v>
      </c>
    </row>
    <row r="481" spans="1:6" ht="15" customHeight="1" x14ac:dyDescent="0.2">
      <c r="A481" s="13" t="s">
        <v>414</v>
      </c>
      <c r="B481" s="30">
        <v>33</v>
      </c>
      <c r="C481" s="23">
        <v>8.8299999999999983</v>
      </c>
      <c r="D481" s="23">
        <v>1.0599999999999998</v>
      </c>
      <c r="E481" s="23">
        <v>0</v>
      </c>
      <c r="F481" s="24">
        <v>440.69999999999993</v>
      </c>
    </row>
    <row r="482" spans="1:6" ht="15" customHeight="1" x14ac:dyDescent="0.2">
      <c r="A482" s="13" t="s">
        <v>59</v>
      </c>
      <c r="B482" s="30">
        <v>18</v>
      </c>
      <c r="C482" s="23">
        <v>4.5200000000000014</v>
      </c>
      <c r="D482" s="23">
        <v>0.7466666666666667</v>
      </c>
      <c r="E482" s="23">
        <v>0.05</v>
      </c>
      <c r="F482" s="24">
        <v>80.36</v>
      </c>
    </row>
    <row r="483" spans="1:6" ht="15" customHeight="1" x14ac:dyDescent="0.2">
      <c r="A483" s="13" t="s">
        <v>415</v>
      </c>
      <c r="B483" s="30">
        <v>1</v>
      </c>
      <c r="C483" s="23">
        <v>0.02</v>
      </c>
      <c r="D483" s="23">
        <v>0</v>
      </c>
      <c r="E483" s="23">
        <v>0</v>
      </c>
      <c r="F483" s="24">
        <v>1</v>
      </c>
    </row>
    <row r="484" spans="1:6" ht="15" customHeight="1" x14ac:dyDescent="0.2">
      <c r="A484" s="13" t="s">
        <v>416</v>
      </c>
      <c r="B484" s="30">
        <v>1</v>
      </c>
      <c r="C484" s="23">
        <v>1</v>
      </c>
      <c r="D484" s="23">
        <v>0</v>
      </c>
      <c r="E484" s="23">
        <v>0</v>
      </c>
      <c r="F484" s="24">
        <v>15</v>
      </c>
    </row>
    <row r="485" spans="1:6" ht="15" customHeight="1" x14ac:dyDescent="0.2">
      <c r="A485" s="13" t="s">
        <v>417</v>
      </c>
      <c r="B485" s="30">
        <v>7</v>
      </c>
      <c r="C485" s="23">
        <v>3.8799999999999994</v>
      </c>
      <c r="D485" s="23">
        <v>0</v>
      </c>
      <c r="E485" s="23">
        <v>0</v>
      </c>
      <c r="F485" s="24">
        <v>66.890000000000015</v>
      </c>
    </row>
    <row r="486" spans="1:6" ht="15" customHeight="1" x14ac:dyDescent="0.2">
      <c r="A486" s="13" t="s">
        <v>418</v>
      </c>
      <c r="B486" s="30">
        <v>5</v>
      </c>
      <c r="C486" s="23">
        <v>117.48000000000002</v>
      </c>
      <c r="D486" s="23">
        <v>8.1199999999999992</v>
      </c>
      <c r="E486" s="23">
        <v>108</v>
      </c>
      <c r="F486" s="24">
        <v>9834.24</v>
      </c>
    </row>
    <row r="487" spans="1:6" ht="15" customHeight="1" x14ac:dyDescent="0.2">
      <c r="A487" s="13" t="s">
        <v>419</v>
      </c>
      <c r="B487" s="30">
        <v>5</v>
      </c>
      <c r="C487" s="23">
        <v>46.439999999999991</v>
      </c>
      <c r="D487" s="23">
        <v>6.8</v>
      </c>
      <c r="E487" s="23">
        <v>45</v>
      </c>
      <c r="F487" s="24">
        <v>3863.5000000000005</v>
      </c>
    </row>
    <row r="488" spans="1:6" ht="15" customHeight="1" x14ac:dyDescent="0.2">
      <c r="A488" s="13" t="s">
        <v>420</v>
      </c>
      <c r="B488" s="30">
        <v>55</v>
      </c>
      <c r="C488" s="23">
        <v>28.229999999999997</v>
      </c>
      <c r="D488" s="23">
        <v>0.66</v>
      </c>
      <c r="E488" s="23">
        <v>0</v>
      </c>
      <c r="F488" s="24">
        <v>1198.7500000000002</v>
      </c>
    </row>
    <row r="489" spans="1:6" s="6" customFormat="1" ht="15" customHeight="1" x14ac:dyDescent="0.2">
      <c r="A489" s="13" t="s">
        <v>421</v>
      </c>
      <c r="B489" s="29">
        <f>SUM(B490:B506)</f>
        <v>174</v>
      </c>
      <c r="C489" s="20">
        <f>SUM(C490:C506)</f>
        <v>79.240800000000007</v>
      </c>
      <c r="D489" s="20">
        <f t="shared" ref="D489:F489" si="72">SUM(D490:D506)</f>
        <v>16.869999999999997</v>
      </c>
      <c r="E489" s="20">
        <f t="shared" si="72"/>
        <v>2.0200000000000005</v>
      </c>
      <c r="F489" s="21">
        <f t="shared" si="72"/>
        <v>1327.8149999999998</v>
      </c>
    </row>
    <row r="490" spans="1:6" ht="15" customHeight="1" x14ac:dyDescent="0.2">
      <c r="A490" s="13" t="s">
        <v>422</v>
      </c>
      <c r="B490" s="30">
        <v>7</v>
      </c>
      <c r="C490" s="23">
        <v>4.03</v>
      </c>
      <c r="D490" s="23">
        <v>3</v>
      </c>
      <c r="E490" s="23">
        <v>0</v>
      </c>
      <c r="F490" s="24">
        <v>2.77</v>
      </c>
    </row>
    <row r="491" spans="1:6" ht="15" customHeight="1" x14ac:dyDescent="0.2">
      <c r="A491" s="13" t="s">
        <v>423</v>
      </c>
      <c r="B491" s="30">
        <v>45</v>
      </c>
      <c r="C491" s="23">
        <v>15.01</v>
      </c>
      <c r="D491" s="23">
        <v>2.4</v>
      </c>
      <c r="E491" s="23">
        <v>0</v>
      </c>
      <c r="F491" s="24">
        <v>359.09999999999997</v>
      </c>
    </row>
    <row r="492" spans="1:6" ht="15" customHeight="1" x14ac:dyDescent="0.2">
      <c r="A492" s="13" t="s">
        <v>424</v>
      </c>
      <c r="B492" s="30">
        <v>8</v>
      </c>
      <c r="C492" s="23">
        <v>3.7600000000000007</v>
      </c>
      <c r="D492" s="23">
        <v>0.39999999999999991</v>
      </c>
      <c r="E492" s="23">
        <v>0</v>
      </c>
      <c r="F492" s="24">
        <v>29.450000000000003</v>
      </c>
    </row>
    <row r="493" spans="1:6" ht="15" customHeight="1" x14ac:dyDescent="0.2">
      <c r="A493" s="13" t="s">
        <v>425</v>
      </c>
      <c r="B493" s="30">
        <v>12</v>
      </c>
      <c r="C493" s="23">
        <v>5.620000000000001</v>
      </c>
      <c r="D493" s="23">
        <v>1.4200000000000002</v>
      </c>
      <c r="E493" s="23">
        <v>2.0200000000000005</v>
      </c>
      <c r="F493" s="24">
        <v>196.00000000000003</v>
      </c>
    </row>
    <row r="494" spans="1:6" ht="15" customHeight="1" x14ac:dyDescent="0.2">
      <c r="A494" s="13" t="s">
        <v>91</v>
      </c>
      <c r="B494" s="30">
        <v>11</v>
      </c>
      <c r="C494" s="23">
        <v>4.01</v>
      </c>
      <c r="D494" s="23">
        <v>9.9999999999999985E-3</v>
      </c>
      <c r="E494" s="23">
        <v>0</v>
      </c>
      <c r="F494" s="24">
        <v>174.56</v>
      </c>
    </row>
    <row r="495" spans="1:6" ht="15" customHeight="1" x14ac:dyDescent="0.2">
      <c r="A495" s="13" t="s">
        <v>426</v>
      </c>
      <c r="B495" s="30">
        <v>3</v>
      </c>
      <c r="C495" s="23">
        <v>2.2519999999999998</v>
      </c>
      <c r="D495" s="23">
        <v>0</v>
      </c>
      <c r="E495" s="23">
        <v>0</v>
      </c>
      <c r="F495" s="24">
        <v>26.450000000000003</v>
      </c>
    </row>
    <row r="496" spans="1:6" ht="15" customHeight="1" x14ac:dyDescent="0.2">
      <c r="A496" s="13" t="s">
        <v>427</v>
      </c>
      <c r="B496" s="30">
        <v>10</v>
      </c>
      <c r="C496" s="23">
        <v>2.84</v>
      </c>
      <c r="D496" s="23">
        <v>0</v>
      </c>
      <c r="E496" s="23">
        <v>0</v>
      </c>
      <c r="F496" s="24">
        <v>87.71</v>
      </c>
    </row>
    <row r="497" spans="1:6" ht="15" customHeight="1" x14ac:dyDescent="0.2">
      <c r="A497" s="13" t="s">
        <v>428</v>
      </c>
      <c r="B497" s="30">
        <v>9</v>
      </c>
      <c r="C497" s="23">
        <v>5.1688000000000009</v>
      </c>
      <c r="D497" s="23">
        <v>0.55999999999999994</v>
      </c>
      <c r="E497" s="23">
        <v>0</v>
      </c>
      <c r="F497" s="24">
        <v>68.025000000000006</v>
      </c>
    </row>
    <row r="498" spans="1:6" ht="15" customHeight="1" x14ac:dyDescent="0.2">
      <c r="A498" s="13" t="s">
        <v>429</v>
      </c>
      <c r="B498" s="30">
        <v>12</v>
      </c>
      <c r="C498" s="23">
        <v>6.0400000000000009</v>
      </c>
      <c r="D498" s="23">
        <v>0.2</v>
      </c>
      <c r="E498" s="23">
        <v>0</v>
      </c>
      <c r="F498" s="24">
        <v>56.74</v>
      </c>
    </row>
    <row r="499" spans="1:6" ht="15" customHeight="1" x14ac:dyDescent="0.2">
      <c r="A499" s="13" t="s">
        <v>430</v>
      </c>
      <c r="B499" s="30">
        <v>13</v>
      </c>
      <c r="C499" s="23">
        <v>8.8400000000000016</v>
      </c>
      <c r="D499" s="23">
        <v>4.92</v>
      </c>
      <c r="E499" s="23">
        <v>0</v>
      </c>
      <c r="F499" s="24">
        <v>40.9</v>
      </c>
    </row>
    <row r="500" spans="1:6" ht="15" customHeight="1" x14ac:dyDescent="0.2">
      <c r="A500" s="13" t="s">
        <v>431</v>
      </c>
      <c r="B500" s="30">
        <v>6</v>
      </c>
      <c r="C500" s="23">
        <v>2.4000000000000004</v>
      </c>
      <c r="D500" s="23">
        <v>0.60000000000000009</v>
      </c>
      <c r="E500" s="23">
        <v>0</v>
      </c>
      <c r="F500" s="24">
        <v>33.699999999999996</v>
      </c>
    </row>
    <row r="501" spans="1:6" ht="15" customHeight="1" x14ac:dyDescent="0.2">
      <c r="A501" s="13" t="s">
        <v>432</v>
      </c>
      <c r="B501" s="30">
        <v>6</v>
      </c>
      <c r="C501" s="23">
        <v>4.2</v>
      </c>
      <c r="D501" s="23">
        <v>1</v>
      </c>
      <c r="E501" s="23">
        <v>0</v>
      </c>
      <c r="F501" s="24">
        <v>27.359999999999996</v>
      </c>
    </row>
    <row r="502" spans="1:6" ht="15" customHeight="1" x14ac:dyDescent="0.2">
      <c r="A502" s="13" t="s">
        <v>433</v>
      </c>
      <c r="B502" s="30">
        <v>8</v>
      </c>
      <c r="C502" s="23">
        <v>4.6999999999999993</v>
      </c>
      <c r="D502" s="23">
        <v>1.48</v>
      </c>
      <c r="E502" s="23">
        <v>0</v>
      </c>
      <c r="F502" s="24">
        <v>16.829999999999998</v>
      </c>
    </row>
    <row r="503" spans="1:6" ht="15" customHeight="1" x14ac:dyDescent="0.2">
      <c r="A503" s="13" t="s">
        <v>434</v>
      </c>
      <c r="B503" s="30">
        <v>14</v>
      </c>
      <c r="C503" s="23">
        <v>5.9399999999999995</v>
      </c>
      <c r="D503" s="23">
        <v>0.6</v>
      </c>
      <c r="E503" s="23">
        <v>0</v>
      </c>
      <c r="F503" s="24">
        <v>101.70000000000002</v>
      </c>
    </row>
    <row r="504" spans="1:6" ht="15" customHeight="1" x14ac:dyDescent="0.2">
      <c r="A504" s="13" t="s">
        <v>435</v>
      </c>
      <c r="B504" s="30">
        <v>2</v>
      </c>
      <c r="C504" s="23">
        <v>1.1000000000000001</v>
      </c>
      <c r="D504" s="23">
        <v>0</v>
      </c>
      <c r="E504" s="23">
        <v>0</v>
      </c>
      <c r="F504" s="24">
        <v>45</v>
      </c>
    </row>
    <row r="505" spans="1:6" ht="15" customHeight="1" x14ac:dyDescent="0.2">
      <c r="A505" s="13" t="s">
        <v>436</v>
      </c>
      <c r="B505" s="30">
        <v>3</v>
      </c>
      <c r="C505" s="23">
        <v>1.7999999999999998</v>
      </c>
      <c r="D505" s="23">
        <v>0.08</v>
      </c>
      <c r="E505" s="23">
        <v>0</v>
      </c>
      <c r="F505" s="24">
        <v>32.4</v>
      </c>
    </row>
    <row r="506" spans="1:6" ht="15" customHeight="1" x14ac:dyDescent="0.2">
      <c r="A506" s="13" t="s">
        <v>66</v>
      </c>
      <c r="B506" s="30">
        <v>5</v>
      </c>
      <c r="C506" s="23">
        <v>1.53</v>
      </c>
      <c r="D506" s="23">
        <v>0.20000000000000004</v>
      </c>
      <c r="E506" s="23">
        <v>0</v>
      </c>
      <c r="F506" s="24">
        <v>29.119999999999997</v>
      </c>
    </row>
    <row r="507" spans="1:6" s="6" customFormat="1" ht="15" customHeight="1" x14ac:dyDescent="0.2">
      <c r="A507" s="13" t="s">
        <v>437</v>
      </c>
      <c r="B507" s="29">
        <f>SUM(B508:B516)</f>
        <v>87</v>
      </c>
      <c r="C507" s="20">
        <f>SUM(C508:C516)</f>
        <v>31.89</v>
      </c>
      <c r="D507" s="20">
        <f t="shared" ref="D507:F507" si="73">SUM(D508:D516)</f>
        <v>0.13999999999999999</v>
      </c>
      <c r="E507" s="20">
        <f t="shared" si="73"/>
        <v>0</v>
      </c>
      <c r="F507" s="21">
        <f t="shared" si="73"/>
        <v>602.55999999999995</v>
      </c>
    </row>
    <row r="508" spans="1:6" ht="15" customHeight="1" x14ac:dyDescent="0.2">
      <c r="A508" s="13" t="s">
        <v>648</v>
      </c>
      <c r="B508" s="30">
        <v>6</v>
      </c>
      <c r="C508" s="23">
        <v>0.92000000000000015</v>
      </c>
      <c r="D508" s="23">
        <v>0</v>
      </c>
      <c r="E508" s="23">
        <v>0</v>
      </c>
      <c r="F508" s="24">
        <v>15.009999999999998</v>
      </c>
    </row>
    <row r="509" spans="1:6" ht="15" customHeight="1" x14ac:dyDescent="0.2">
      <c r="A509" s="13" t="s">
        <v>438</v>
      </c>
      <c r="B509" s="30">
        <v>7</v>
      </c>
      <c r="C509" s="23">
        <v>1.8599999999999999</v>
      </c>
      <c r="D509" s="23">
        <v>0</v>
      </c>
      <c r="E509" s="23">
        <v>0</v>
      </c>
      <c r="F509" s="24">
        <v>89.350000000000009</v>
      </c>
    </row>
    <row r="510" spans="1:6" ht="15" customHeight="1" x14ac:dyDescent="0.2">
      <c r="A510" s="13" t="s">
        <v>439</v>
      </c>
      <c r="B510" s="30">
        <v>8</v>
      </c>
      <c r="C510" s="23">
        <v>1.8399999999999999</v>
      </c>
      <c r="D510" s="23">
        <v>0</v>
      </c>
      <c r="E510" s="23">
        <v>0</v>
      </c>
      <c r="F510" s="24">
        <v>32.58</v>
      </c>
    </row>
    <row r="511" spans="1:6" ht="15" customHeight="1" x14ac:dyDescent="0.2">
      <c r="A511" s="13" t="s">
        <v>440</v>
      </c>
      <c r="B511" s="30">
        <v>18</v>
      </c>
      <c r="C511" s="23">
        <v>8.2200000000000024</v>
      </c>
      <c r="D511" s="23">
        <v>0</v>
      </c>
      <c r="E511" s="23">
        <v>0</v>
      </c>
      <c r="F511" s="24">
        <v>243.79999999999993</v>
      </c>
    </row>
    <row r="512" spans="1:6" ht="15" customHeight="1" x14ac:dyDescent="0.2">
      <c r="A512" s="13" t="s">
        <v>441</v>
      </c>
      <c r="B512" s="30">
        <v>13</v>
      </c>
      <c r="C512" s="23">
        <v>3.1399999999999997</v>
      </c>
      <c r="D512" s="23">
        <v>0.02</v>
      </c>
      <c r="E512" s="23">
        <v>0</v>
      </c>
      <c r="F512" s="24">
        <v>58.74</v>
      </c>
    </row>
    <row r="513" spans="1:6" ht="15" customHeight="1" x14ac:dyDescent="0.2">
      <c r="A513" s="13" t="s">
        <v>442</v>
      </c>
      <c r="B513" s="30">
        <v>7</v>
      </c>
      <c r="C513" s="23">
        <v>1.29</v>
      </c>
      <c r="D513" s="23">
        <v>0.04</v>
      </c>
      <c r="E513" s="23">
        <v>0</v>
      </c>
      <c r="F513" s="24">
        <v>34.200000000000003</v>
      </c>
    </row>
    <row r="514" spans="1:6" ht="15" customHeight="1" x14ac:dyDescent="0.2">
      <c r="A514" s="13" t="s">
        <v>443</v>
      </c>
      <c r="B514" s="30">
        <v>1</v>
      </c>
      <c r="C514" s="23">
        <v>8</v>
      </c>
      <c r="D514" s="23">
        <v>0</v>
      </c>
      <c r="E514" s="23">
        <v>0</v>
      </c>
      <c r="F514" s="24">
        <v>2</v>
      </c>
    </row>
    <row r="515" spans="1:6" ht="15" customHeight="1" x14ac:dyDescent="0.2">
      <c r="A515" s="13" t="s">
        <v>444</v>
      </c>
      <c r="B515" s="30">
        <v>16</v>
      </c>
      <c r="C515" s="23">
        <v>3.1799999999999997</v>
      </c>
      <c r="D515" s="23">
        <v>7.9999999999999988E-2</v>
      </c>
      <c r="E515" s="23">
        <v>0</v>
      </c>
      <c r="F515" s="24">
        <v>32.86</v>
      </c>
    </row>
    <row r="516" spans="1:6" ht="15" customHeight="1" x14ac:dyDescent="0.2">
      <c r="A516" s="13" t="s">
        <v>319</v>
      </c>
      <c r="B516" s="32">
        <v>11</v>
      </c>
      <c r="C516" s="23">
        <v>3.4399999999999995</v>
      </c>
      <c r="D516" s="23">
        <v>0</v>
      </c>
      <c r="E516" s="23">
        <v>0</v>
      </c>
      <c r="F516" s="24">
        <v>94.02</v>
      </c>
    </row>
    <row r="517" spans="1:6" s="6" customFormat="1" ht="21" customHeight="1" x14ac:dyDescent="0.2">
      <c r="A517" s="12" t="s">
        <v>11</v>
      </c>
      <c r="B517" s="29">
        <f>SUM(B518+B524+B537+B546+B554+B568+B577+B583+B590+B599+B616+B629)</f>
        <v>9666</v>
      </c>
      <c r="C517" s="20">
        <f>SUM(C518+C524+C537+C546+C554+C568+C577+C583+C590+C599+C616+C629)</f>
        <v>14997.633000000002</v>
      </c>
      <c r="D517" s="20">
        <f t="shared" ref="D517:F517" si="74">SUM(D518+D524+D537+D546+D554+D568+D577+D583+D590+D599+D616+D629)</f>
        <v>1210.0581643518519</v>
      </c>
      <c r="E517" s="20">
        <f t="shared" si="74"/>
        <v>7927.0181579569889</v>
      </c>
      <c r="F517" s="21">
        <f t="shared" si="74"/>
        <v>1022446.4537</v>
      </c>
    </row>
    <row r="518" spans="1:6" s="6" customFormat="1" ht="15" customHeight="1" x14ac:dyDescent="0.2">
      <c r="A518" s="13" t="s">
        <v>445</v>
      </c>
      <c r="B518" s="29">
        <f>SUM(B519:B523)</f>
        <v>57</v>
      </c>
      <c r="C518" s="20">
        <f>SUM(C519:C523)</f>
        <v>99.64</v>
      </c>
      <c r="D518" s="20">
        <f t="shared" ref="D518:F518" si="75">SUM(D519:D523)</f>
        <v>3.19</v>
      </c>
      <c r="E518" s="20">
        <f t="shared" si="75"/>
        <v>1.5736666666666665</v>
      </c>
      <c r="F518" s="21">
        <f t="shared" si="75"/>
        <v>6515.7200000000012</v>
      </c>
    </row>
    <row r="519" spans="1:6" ht="15" customHeight="1" x14ac:dyDescent="0.2">
      <c r="A519" s="13" t="s">
        <v>649</v>
      </c>
      <c r="B519" s="30">
        <v>15</v>
      </c>
      <c r="C519" s="23">
        <v>75.52</v>
      </c>
      <c r="D519" s="23">
        <v>0.16</v>
      </c>
      <c r="E519" s="23">
        <v>0</v>
      </c>
      <c r="F519" s="24">
        <v>5988.2000000000007</v>
      </c>
    </row>
    <row r="520" spans="1:6" ht="15" customHeight="1" x14ac:dyDescent="0.2">
      <c r="A520" s="13" t="s">
        <v>446</v>
      </c>
      <c r="B520" s="30">
        <v>16</v>
      </c>
      <c r="C520" s="23">
        <v>8.6500000000000021</v>
      </c>
      <c r="D520" s="23">
        <v>0.56000000000000016</v>
      </c>
      <c r="E520" s="23">
        <v>7.0000000000000021E-2</v>
      </c>
      <c r="F520" s="24">
        <v>157.72000000000003</v>
      </c>
    </row>
    <row r="521" spans="1:6" ht="15" customHeight="1" x14ac:dyDescent="0.2">
      <c r="A521" s="13" t="s">
        <v>447</v>
      </c>
      <c r="B521" s="30">
        <v>3</v>
      </c>
      <c r="C521" s="23">
        <v>3.2</v>
      </c>
      <c r="D521" s="23">
        <v>0</v>
      </c>
      <c r="E521" s="23">
        <v>0</v>
      </c>
      <c r="F521" s="24">
        <v>89</v>
      </c>
    </row>
    <row r="522" spans="1:6" ht="15" customHeight="1" x14ac:dyDescent="0.2">
      <c r="A522" s="13" t="s">
        <v>448</v>
      </c>
      <c r="B522" s="30">
        <v>16</v>
      </c>
      <c r="C522" s="23">
        <v>11.030000000000001</v>
      </c>
      <c r="D522" s="23">
        <v>2.17</v>
      </c>
      <c r="E522" s="23">
        <v>1.5036666666666665</v>
      </c>
      <c r="F522" s="24">
        <v>243.40000000000009</v>
      </c>
    </row>
    <row r="523" spans="1:6" ht="15" customHeight="1" x14ac:dyDescent="0.2">
      <c r="A523" s="13" t="s">
        <v>449</v>
      </c>
      <c r="B523" s="30">
        <v>7</v>
      </c>
      <c r="C523" s="23">
        <v>1.24</v>
      </c>
      <c r="D523" s="23">
        <v>0.29999999999999993</v>
      </c>
      <c r="E523" s="23">
        <v>0</v>
      </c>
      <c r="F523" s="24">
        <v>37.4</v>
      </c>
    </row>
    <row r="524" spans="1:6" s="6" customFormat="1" ht="15" customHeight="1" x14ac:dyDescent="0.2">
      <c r="A524" s="13" t="s">
        <v>450</v>
      </c>
      <c r="B524" s="29">
        <f>SUM(B525:B536)</f>
        <v>1091</v>
      </c>
      <c r="C524" s="20">
        <f>SUM(C525:C536)</f>
        <v>952.61500000000012</v>
      </c>
      <c r="D524" s="20">
        <f t="shared" ref="D524:F524" si="76">SUM(D525:D536)</f>
        <v>70.848400000000012</v>
      </c>
      <c r="E524" s="20">
        <f t="shared" si="76"/>
        <v>285.16739999999999</v>
      </c>
      <c r="F524" s="21">
        <f t="shared" si="76"/>
        <v>45835.757199999978</v>
      </c>
    </row>
    <row r="525" spans="1:6" ht="15" customHeight="1" x14ac:dyDescent="0.2">
      <c r="A525" s="13" t="s">
        <v>650</v>
      </c>
      <c r="B525" s="30">
        <v>160</v>
      </c>
      <c r="C525" s="23">
        <v>197.94500000000005</v>
      </c>
      <c r="D525" s="23">
        <v>17.800400000000003</v>
      </c>
      <c r="E525" s="23">
        <v>101.20500000000001</v>
      </c>
      <c r="F525" s="24">
        <v>11441.619999999999</v>
      </c>
    </row>
    <row r="526" spans="1:6" ht="15" customHeight="1" x14ac:dyDescent="0.2">
      <c r="A526" s="13" t="s">
        <v>451</v>
      </c>
      <c r="B526" s="30">
        <v>54</v>
      </c>
      <c r="C526" s="23">
        <v>38.320000000000007</v>
      </c>
      <c r="D526" s="23">
        <v>0.92000000000000015</v>
      </c>
      <c r="E526" s="23">
        <v>0</v>
      </c>
      <c r="F526" s="24">
        <v>620.96</v>
      </c>
    </row>
    <row r="527" spans="1:6" ht="15" customHeight="1" x14ac:dyDescent="0.2">
      <c r="A527" s="13" t="s">
        <v>452</v>
      </c>
      <c r="B527" s="30">
        <v>57</v>
      </c>
      <c r="C527" s="23">
        <v>29.679999999999993</v>
      </c>
      <c r="D527" s="23">
        <v>6.7200000000000015</v>
      </c>
      <c r="E527" s="23">
        <v>0</v>
      </c>
      <c r="F527" s="24">
        <v>352.57720000000006</v>
      </c>
    </row>
    <row r="528" spans="1:6" ht="15" customHeight="1" x14ac:dyDescent="0.2">
      <c r="A528" s="13" t="s">
        <v>453</v>
      </c>
      <c r="B528" s="30">
        <v>125</v>
      </c>
      <c r="C528" s="23">
        <v>80.759999999999977</v>
      </c>
      <c r="D528" s="23">
        <v>7.48</v>
      </c>
      <c r="E528" s="23">
        <v>0.37999999999999995</v>
      </c>
      <c r="F528" s="24">
        <v>1936.3999999999999</v>
      </c>
    </row>
    <row r="529" spans="1:6" ht="15" customHeight="1" x14ac:dyDescent="0.2">
      <c r="A529" s="13" t="s">
        <v>70</v>
      </c>
      <c r="B529" s="30">
        <v>139</v>
      </c>
      <c r="C529" s="23">
        <v>96.539999999999978</v>
      </c>
      <c r="D529" s="23">
        <v>5.3699999999999992</v>
      </c>
      <c r="E529" s="23">
        <v>0</v>
      </c>
      <c r="F529" s="24">
        <v>1519.5499999999995</v>
      </c>
    </row>
    <row r="530" spans="1:6" ht="15" customHeight="1" x14ac:dyDescent="0.2">
      <c r="A530" s="13" t="s">
        <v>442</v>
      </c>
      <c r="B530" s="30">
        <v>83</v>
      </c>
      <c r="C530" s="23">
        <v>47.97</v>
      </c>
      <c r="D530" s="23">
        <v>7.4680000000000017</v>
      </c>
      <c r="E530" s="23">
        <v>10.0024</v>
      </c>
      <c r="F530" s="24">
        <v>785.74999999999977</v>
      </c>
    </row>
    <row r="531" spans="1:6" ht="15" customHeight="1" x14ac:dyDescent="0.2">
      <c r="A531" s="13" t="s">
        <v>454</v>
      </c>
      <c r="B531" s="30">
        <v>59</v>
      </c>
      <c r="C531" s="23">
        <v>197.79999999999995</v>
      </c>
      <c r="D531" s="23">
        <v>1.5599999999999996</v>
      </c>
      <c r="E531" s="23">
        <v>171.00000000000003</v>
      </c>
      <c r="F531" s="24">
        <v>24620.599999999988</v>
      </c>
    </row>
    <row r="532" spans="1:6" ht="15" customHeight="1" x14ac:dyDescent="0.2">
      <c r="A532" s="13" t="s">
        <v>455</v>
      </c>
      <c r="B532" s="30">
        <v>47</v>
      </c>
      <c r="C532" s="23">
        <v>24.030000000000005</v>
      </c>
      <c r="D532" s="23">
        <v>1.0799999999999998</v>
      </c>
      <c r="E532" s="23">
        <v>0.49999999999999994</v>
      </c>
      <c r="F532" s="24">
        <v>563.53</v>
      </c>
    </row>
    <row r="533" spans="1:6" ht="15" customHeight="1" x14ac:dyDescent="0.2">
      <c r="A533" s="13" t="s">
        <v>456</v>
      </c>
      <c r="B533" s="30">
        <v>92</v>
      </c>
      <c r="C533" s="23">
        <v>60.220000000000013</v>
      </c>
      <c r="D533" s="23">
        <v>3.8800000000000008</v>
      </c>
      <c r="E533" s="23">
        <v>0</v>
      </c>
      <c r="F533" s="24">
        <v>813.90999999999985</v>
      </c>
    </row>
    <row r="534" spans="1:6" ht="15" customHeight="1" x14ac:dyDescent="0.2">
      <c r="A534" s="13" t="s">
        <v>457</v>
      </c>
      <c r="B534" s="30">
        <v>24</v>
      </c>
      <c r="C534" s="23">
        <v>9.3100000000000023</v>
      </c>
      <c r="D534" s="23">
        <v>0.97</v>
      </c>
      <c r="E534" s="23">
        <v>2.08</v>
      </c>
      <c r="F534" s="24">
        <v>274.49999999999994</v>
      </c>
    </row>
    <row r="535" spans="1:6" ht="15" customHeight="1" x14ac:dyDescent="0.2">
      <c r="A535" s="13" t="s">
        <v>458</v>
      </c>
      <c r="B535" s="30">
        <v>103</v>
      </c>
      <c r="C535" s="23">
        <v>54.360000000000007</v>
      </c>
      <c r="D535" s="23">
        <v>4.1200000000000019</v>
      </c>
      <c r="E535" s="23">
        <v>0</v>
      </c>
      <c r="F535" s="24">
        <v>1326.1399999999996</v>
      </c>
    </row>
    <row r="536" spans="1:6" ht="15" customHeight="1" x14ac:dyDescent="0.2">
      <c r="A536" s="13" t="s">
        <v>319</v>
      </c>
      <c r="B536" s="30">
        <v>148</v>
      </c>
      <c r="C536" s="23">
        <v>115.68000000000004</v>
      </c>
      <c r="D536" s="23">
        <v>13.479999999999993</v>
      </c>
      <c r="E536" s="23">
        <v>0</v>
      </c>
      <c r="F536" s="24">
        <v>1580.2200000000005</v>
      </c>
    </row>
    <row r="537" spans="1:6" s="6" customFormat="1" ht="15" customHeight="1" x14ac:dyDescent="0.2">
      <c r="A537" s="13" t="s">
        <v>459</v>
      </c>
      <c r="B537" s="29">
        <f>SUM(B538:B545)</f>
        <v>2168</v>
      </c>
      <c r="C537" s="20">
        <f>SUM(C538:C545)</f>
        <v>1184.8452000000002</v>
      </c>
      <c r="D537" s="20">
        <f>SUM(D538:D545)</f>
        <v>106.74973333333332</v>
      </c>
      <c r="E537" s="20">
        <f>SUM(E538:E545)</f>
        <v>7.9999999999999925E-5</v>
      </c>
      <c r="F537" s="21">
        <f>SUM(F538:F545)</f>
        <v>13192.592499999999</v>
      </c>
    </row>
    <row r="538" spans="1:6" ht="15" customHeight="1" x14ac:dyDescent="0.2">
      <c r="A538" s="13" t="s">
        <v>651</v>
      </c>
      <c r="B538" s="30">
        <v>163</v>
      </c>
      <c r="C538" s="23">
        <v>117.75000000000001</v>
      </c>
      <c r="D538" s="23">
        <v>6.5879999999999947</v>
      </c>
      <c r="E538" s="23">
        <v>7.9999999999999925E-5</v>
      </c>
      <c r="F538" s="24">
        <v>1526.0000000000002</v>
      </c>
    </row>
    <row r="539" spans="1:6" ht="15" customHeight="1" x14ac:dyDescent="0.2">
      <c r="A539" s="13" t="s">
        <v>460</v>
      </c>
      <c r="B539" s="30">
        <v>277</v>
      </c>
      <c r="C539" s="23">
        <v>166.58999999999989</v>
      </c>
      <c r="D539" s="23">
        <v>7.3440000000000039</v>
      </c>
      <c r="E539" s="23">
        <v>0</v>
      </c>
      <c r="F539" s="24">
        <v>1785.7625000000007</v>
      </c>
    </row>
    <row r="540" spans="1:6" ht="15" customHeight="1" x14ac:dyDescent="0.2">
      <c r="A540" s="13" t="s">
        <v>461</v>
      </c>
      <c r="B540" s="30">
        <v>579</v>
      </c>
      <c r="C540" s="23">
        <v>337.97039999999987</v>
      </c>
      <c r="D540" s="23">
        <v>57.349999999999987</v>
      </c>
      <c r="E540" s="23">
        <v>0</v>
      </c>
      <c r="F540" s="24">
        <v>3543.9899999999975</v>
      </c>
    </row>
    <row r="541" spans="1:6" ht="15" customHeight="1" x14ac:dyDescent="0.2">
      <c r="A541" s="13" t="s">
        <v>462</v>
      </c>
      <c r="B541" s="30">
        <v>167</v>
      </c>
      <c r="C541" s="23">
        <v>97.200000000000045</v>
      </c>
      <c r="D541" s="23">
        <v>5.6575999999999977</v>
      </c>
      <c r="E541" s="23">
        <v>0</v>
      </c>
      <c r="F541" s="24">
        <v>1230.6099999999997</v>
      </c>
    </row>
    <row r="542" spans="1:6" ht="15" customHeight="1" x14ac:dyDescent="0.2">
      <c r="A542" s="13" t="s">
        <v>319</v>
      </c>
      <c r="B542" s="30">
        <v>360</v>
      </c>
      <c r="C542" s="23">
        <v>198.66080000000028</v>
      </c>
      <c r="D542" s="23">
        <v>5.7600000000000051</v>
      </c>
      <c r="E542" s="23">
        <v>0</v>
      </c>
      <c r="F542" s="24">
        <v>2204.0099999999993</v>
      </c>
    </row>
    <row r="543" spans="1:6" ht="15" customHeight="1" x14ac:dyDescent="0.2">
      <c r="A543" s="13" t="s">
        <v>463</v>
      </c>
      <c r="B543" s="30">
        <v>140</v>
      </c>
      <c r="C543" s="23">
        <v>57.95</v>
      </c>
      <c r="D543" s="23">
        <v>3.9399999999999973</v>
      </c>
      <c r="E543" s="23">
        <v>0</v>
      </c>
      <c r="F543" s="24">
        <v>627.35000000000014</v>
      </c>
    </row>
    <row r="544" spans="1:6" ht="15" customHeight="1" x14ac:dyDescent="0.2">
      <c r="A544" s="13" t="s">
        <v>464</v>
      </c>
      <c r="B544" s="30">
        <v>205</v>
      </c>
      <c r="C544" s="23">
        <v>97.069999999999965</v>
      </c>
      <c r="D544" s="23">
        <v>13.430000000000001</v>
      </c>
      <c r="E544" s="23">
        <v>0</v>
      </c>
      <c r="F544" s="24">
        <v>1199.9299999999996</v>
      </c>
    </row>
    <row r="545" spans="1:6" ht="15" customHeight="1" x14ac:dyDescent="0.2">
      <c r="A545" s="13" t="s">
        <v>326</v>
      </c>
      <c r="B545" s="30">
        <v>277</v>
      </c>
      <c r="C545" s="23">
        <v>111.654</v>
      </c>
      <c r="D545" s="23">
        <v>6.6801333333333357</v>
      </c>
      <c r="E545" s="23">
        <v>0</v>
      </c>
      <c r="F545" s="24">
        <v>1074.9400000000003</v>
      </c>
    </row>
    <row r="546" spans="1:6" s="6" customFormat="1" ht="15" customHeight="1" x14ac:dyDescent="0.2">
      <c r="A546" s="13" t="s">
        <v>465</v>
      </c>
      <c r="B546" s="29">
        <f>SUM(B547:B553)</f>
        <v>729</v>
      </c>
      <c r="C546" s="20">
        <f>SUM(C547:C553)</f>
        <v>327.51</v>
      </c>
      <c r="D546" s="20">
        <f t="shared" ref="D546:F546" si="77">SUM(D547:D553)</f>
        <v>33.69919999999999</v>
      </c>
      <c r="E546" s="20">
        <f t="shared" si="77"/>
        <v>0.2</v>
      </c>
      <c r="F546" s="21">
        <f t="shared" si="77"/>
        <v>5637.9</v>
      </c>
    </row>
    <row r="547" spans="1:6" ht="15" customHeight="1" x14ac:dyDescent="0.2">
      <c r="A547" s="13" t="s">
        <v>652</v>
      </c>
      <c r="B547" s="30">
        <v>124</v>
      </c>
      <c r="C547" s="23">
        <v>54.669999999999987</v>
      </c>
      <c r="D547" s="23">
        <v>3.6199999999999983</v>
      </c>
      <c r="E547" s="23">
        <v>0</v>
      </c>
      <c r="F547" s="24">
        <v>869.07000000000016</v>
      </c>
    </row>
    <row r="548" spans="1:6" ht="15" customHeight="1" x14ac:dyDescent="0.2">
      <c r="A548" s="13" t="s">
        <v>466</v>
      </c>
      <c r="B548" s="30">
        <v>147</v>
      </c>
      <c r="C548" s="23">
        <v>51.979999999999976</v>
      </c>
      <c r="D548" s="23">
        <v>9.9099999999999948</v>
      </c>
      <c r="E548" s="23">
        <v>0</v>
      </c>
      <c r="F548" s="24">
        <v>993.03999999999951</v>
      </c>
    </row>
    <row r="549" spans="1:6" ht="15" customHeight="1" x14ac:dyDescent="0.2">
      <c r="A549" s="13" t="s">
        <v>467</v>
      </c>
      <c r="B549" s="30">
        <v>136</v>
      </c>
      <c r="C549" s="23">
        <v>66.820000000000022</v>
      </c>
      <c r="D549" s="23">
        <v>7.0180000000000016</v>
      </c>
      <c r="E549" s="23">
        <v>0</v>
      </c>
      <c r="F549" s="24">
        <v>1187.42</v>
      </c>
    </row>
    <row r="550" spans="1:6" ht="15" customHeight="1" x14ac:dyDescent="0.2">
      <c r="A550" s="13" t="s">
        <v>71</v>
      </c>
      <c r="B550" s="30">
        <v>21</v>
      </c>
      <c r="C550" s="23">
        <v>9.3999999999999986</v>
      </c>
      <c r="D550" s="23">
        <v>0.88</v>
      </c>
      <c r="E550" s="23">
        <v>0</v>
      </c>
      <c r="F550" s="24">
        <v>149.10999999999999</v>
      </c>
    </row>
    <row r="551" spans="1:6" ht="15" customHeight="1" x14ac:dyDescent="0.2">
      <c r="A551" s="13" t="s">
        <v>468</v>
      </c>
      <c r="B551" s="30">
        <v>82</v>
      </c>
      <c r="C551" s="23">
        <v>44.730000000000004</v>
      </c>
      <c r="D551" s="23">
        <v>6.9303999999999988</v>
      </c>
      <c r="E551" s="23">
        <v>0</v>
      </c>
      <c r="F551" s="24">
        <v>608.22999999999979</v>
      </c>
    </row>
    <row r="552" spans="1:6" ht="15" customHeight="1" x14ac:dyDescent="0.2">
      <c r="A552" s="13" t="s">
        <v>469</v>
      </c>
      <c r="B552" s="30">
        <v>62</v>
      </c>
      <c r="C552" s="23">
        <v>24.960000000000004</v>
      </c>
      <c r="D552" s="23">
        <v>1.22</v>
      </c>
      <c r="E552" s="23">
        <v>0</v>
      </c>
      <c r="F552" s="24">
        <v>341.58</v>
      </c>
    </row>
    <row r="553" spans="1:6" ht="15" customHeight="1" x14ac:dyDescent="0.2">
      <c r="A553" s="13" t="s">
        <v>439</v>
      </c>
      <c r="B553" s="30">
        <v>157</v>
      </c>
      <c r="C553" s="23">
        <v>74.950000000000017</v>
      </c>
      <c r="D553" s="23">
        <v>4.1208</v>
      </c>
      <c r="E553" s="23">
        <v>0.2</v>
      </c>
      <c r="F553" s="24">
        <v>1489.4499999999996</v>
      </c>
    </row>
    <row r="554" spans="1:6" s="6" customFormat="1" ht="15" customHeight="1" x14ac:dyDescent="0.2">
      <c r="A554" s="13" t="s">
        <v>470</v>
      </c>
      <c r="B554" s="29">
        <f>SUM(B555:B567)</f>
        <v>1657</v>
      </c>
      <c r="C554" s="20">
        <f>SUM(C555:C567)</f>
        <v>1420.66</v>
      </c>
      <c r="D554" s="20">
        <f t="shared" ref="D554:F554" si="78">SUM(D555:D567)</f>
        <v>153.77200000000002</v>
      </c>
      <c r="E554" s="20">
        <f t="shared" si="78"/>
        <v>400.99999999999989</v>
      </c>
      <c r="F554" s="21">
        <f t="shared" si="78"/>
        <v>62076.292000000009</v>
      </c>
    </row>
    <row r="555" spans="1:6" ht="15" customHeight="1" x14ac:dyDescent="0.2">
      <c r="A555" s="13" t="s">
        <v>653</v>
      </c>
      <c r="B555" s="30">
        <v>128</v>
      </c>
      <c r="C555" s="23">
        <v>88.409999999999968</v>
      </c>
      <c r="D555" s="23">
        <v>14.280000000000005</v>
      </c>
      <c r="E555" s="23">
        <v>0</v>
      </c>
      <c r="F555" s="24">
        <v>1347.91</v>
      </c>
    </row>
    <row r="556" spans="1:6" ht="15" customHeight="1" x14ac:dyDescent="0.2">
      <c r="A556" s="13" t="s">
        <v>471</v>
      </c>
      <c r="B556" s="30">
        <v>269</v>
      </c>
      <c r="C556" s="23">
        <v>167.56000000000009</v>
      </c>
      <c r="D556" s="23">
        <v>28.600000000000009</v>
      </c>
      <c r="E556" s="23">
        <v>0</v>
      </c>
      <c r="F556" s="24">
        <v>1831.3150000000019</v>
      </c>
    </row>
    <row r="557" spans="1:6" ht="15" customHeight="1" x14ac:dyDescent="0.2">
      <c r="A557" s="13" t="s">
        <v>336</v>
      </c>
      <c r="B557" s="30">
        <v>109</v>
      </c>
      <c r="C557" s="23">
        <v>109.28</v>
      </c>
      <c r="D557" s="23">
        <v>4.2800000000000011</v>
      </c>
      <c r="E557" s="23">
        <v>0</v>
      </c>
      <c r="F557" s="24">
        <v>2213.9500000000012</v>
      </c>
    </row>
    <row r="558" spans="1:6" ht="15" customHeight="1" x14ac:dyDescent="0.2">
      <c r="A558" s="13" t="s">
        <v>472</v>
      </c>
      <c r="B558" s="30">
        <v>114</v>
      </c>
      <c r="C558" s="23">
        <v>91.230000000000032</v>
      </c>
      <c r="D558" s="23">
        <v>0.4</v>
      </c>
      <c r="E558" s="23">
        <v>0</v>
      </c>
      <c r="F558" s="24">
        <v>1844.0199999999993</v>
      </c>
    </row>
    <row r="559" spans="1:6" ht="15" customHeight="1" x14ac:dyDescent="0.2">
      <c r="A559" s="13" t="s">
        <v>473</v>
      </c>
      <c r="B559" s="30">
        <v>97</v>
      </c>
      <c r="C559" s="23">
        <v>40.960000000000008</v>
      </c>
      <c r="D559" s="23">
        <v>7.272000000000002</v>
      </c>
      <c r="E559" s="23">
        <v>0</v>
      </c>
      <c r="F559" s="24">
        <v>410.59999999999991</v>
      </c>
    </row>
    <row r="560" spans="1:6" ht="15" customHeight="1" x14ac:dyDescent="0.2">
      <c r="A560" s="13" t="s">
        <v>292</v>
      </c>
      <c r="B560" s="30">
        <v>388</v>
      </c>
      <c r="C560" s="23">
        <v>187.35999999999999</v>
      </c>
      <c r="D560" s="23">
        <v>16.02000000000001</v>
      </c>
      <c r="E560" s="23">
        <v>0</v>
      </c>
      <c r="F560" s="24">
        <v>3079.7599999999998</v>
      </c>
    </row>
    <row r="561" spans="1:6" ht="15" customHeight="1" x14ac:dyDescent="0.2">
      <c r="A561" s="13" t="s">
        <v>474</v>
      </c>
      <c r="B561" s="30">
        <v>47</v>
      </c>
      <c r="C561" s="23">
        <v>39.28</v>
      </c>
      <c r="D561" s="23">
        <v>2.3600000000000003</v>
      </c>
      <c r="E561" s="23">
        <v>0</v>
      </c>
      <c r="F561" s="24">
        <v>686.34999999999991</v>
      </c>
    </row>
    <row r="562" spans="1:6" ht="15" customHeight="1" x14ac:dyDescent="0.2">
      <c r="A562" s="13" t="s">
        <v>475</v>
      </c>
      <c r="B562" s="30">
        <v>5</v>
      </c>
      <c r="C562" s="23">
        <v>4</v>
      </c>
      <c r="D562" s="23">
        <v>0</v>
      </c>
      <c r="E562" s="23">
        <v>0</v>
      </c>
      <c r="F562" s="24">
        <v>185</v>
      </c>
    </row>
    <row r="563" spans="1:6" ht="15" customHeight="1" x14ac:dyDescent="0.2">
      <c r="A563" s="13" t="s">
        <v>476</v>
      </c>
      <c r="B563" s="30">
        <v>68</v>
      </c>
      <c r="C563" s="23">
        <v>433.04</v>
      </c>
      <c r="D563" s="23">
        <v>38.179999999999986</v>
      </c>
      <c r="E563" s="23">
        <v>386.99999999999989</v>
      </c>
      <c r="F563" s="24">
        <v>46110.25</v>
      </c>
    </row>
    <row r="564" spans="1:6" ht="15" customHeight="1" x14ac:dyDescent="0.2">
      <c r="A564" s="13" t="s">
        <v>477</v>
      </c>
      <c r="B564" s="30">
        <v>56</v>
      </c>
      <c r="C564" s="23">
        <v>30.82</v>
      </c>
      <c r="D564" s="23">
        <v>3.640000000000001</v>
      </c>
      <c r="E564" s="23">
        <v>0</v>
      </c>
      <c r="F564" s="24">
        <v>692.80000000000018</v>
      </c>
    </row>
    <row r="565" spans="1:6" ht="15" customHeight="1" x14ac:dyDescent="0.2">
      <c r="A565" s="13" t="s">
        <v>478</v>
      </c>
      <c r="B565" s="30">
        <v>137</v>
      </c>
      <c r="C565" s="23">
        <v>69.140000000000015</v>
      </c>
      <c r="D565" s="23">
        <v>10.52</v>
      </c>
      <c r="E565" s="23">
        <v>0</v>
      </c>
      <c r="F565" s="24">
        <v>830.91699999999992</v>
      </c>
    </row>
    <row r="566" spans="1:6" ht="15" customHeight="1" x14ac:dyDescent="0.2">
      <c r="A566" s="13" t="s">
        <v>479</v>
      </c>
      <c r="B566" s="30">
        <v>103</v>
      </c>
      <c r="C566" s="23">
        <v>94.220000000000027</v>
      </c>
      <c r="D566" s="23">
        <v>15.420000000000003</v>
      </c>
      <c r="E566" s="23">
        <v>14</v>
      </c>
      <c r="F566" s="24">
        <v>1934.7599999999998</v>
      </c>
    </row>
    <row r="567" spans="1:6" ht="15" customHeight="1" x14ac:dyDescent="0.2">
      <c r="A567" s="13" t="s">
        <v>480</v>
      </c>
      <c r="B567" s="30">
        <v>136</v>
      </c>
      <c r="C567" s="23">
        <v>65.36</v>
      </c>
      <c r="D567" s="23">
        <v>12.8</v>
      </c>
      <c r="E567" s="23">
        <v>0</v>
      </c>
      <c r="F567" s="24">
        <v>908.66000000000031</v>
      </c>
    </row>
    <row r="568" spans="1:6" s="6" customFormat="1" ht="15" customHeight="1" x14ac:dyDescent="0.2">
      <c r="A568" s="13" t="s">
        <v>481</v>
      </c>
      <c r="B568" s="29">
        <f>SUM(B569:B576)</f>
        <v>49</v>
      </c>
      <c r="C568" s="20">
        <f>SUM(C569:C576)</f>
        <v>135.02000000000001</v>
      </c>
      <c r="D568" s="20">
        <f t="shared" ref="D568:F568" si="79">SUM(D569:D576)</f>
        <v>7.3203125000000009</v>
      </c>
      <c r="E568" s="20">
        <f t="shared" si="79"/>
        <v>93.09</v>
      </c>
      <c r="F568" s="21">
        <f t="shared" si="79"/>
        <v>7699.1899999999987</v>
      </c>
    </row>
    <row r="569" spans="1:6" ht="15" customHeight="1" x14ac:dyDescent="0.2">
      <c r="A569" s="13" t="s">
        <v>654</v>
      </c>
      <c r="B569" s="30">
        <v>3</v>
      </c>
      <c r="C569" s="23">
        <v>44.28</v>
      </c>
      <c r="D569" s="23">
        <v>6</v>
      </c>
      <c r="E569" s="23">
        <v>38</v>
      </c>
      <c r="F569" s="24">
        <v>607.6</v>
      </c>
    </row>
    <row r="570" spans="1:6" ht="15" customHeight="1" x14ac:dyDescent="0.2">
      <c r="A570" s="13" t="s">
        <v>482</v>
      </c>
      <c r="B570" s="30">
        <v>4</v>
      </c>
      <c r="C570" s="23">
        <v>1.74</v>
      </c>
      <c r="D570" s="23">
        <v>0.24</v>
      </c>
      <c r="E570" s="23">
        <v>0</v>
      </c>
      <c r="F570" s="24">
        <v>96.5</v>
      </c>
    </row>
    <row r="571" spans="1:6" ht="15" customHeight="1" x14ac:dyDescent="0.2">
      <c r="A571" s="13" t="s">
        <v>483</v>
      </c>
      <c r="B571" s="30">
        <v>1</v>
      </c>
      <c r="C571" s="23">
        <v>16.399999999999999</v>
      </c>
      <c r="D571" s="23">
        <v>0</v>
      </c>
      <c r="E571" s="23">
        <v>0</v>
      </c>
      <c r="F571" s="24">
        <v>295.2</v>
      </c>
    </row>
    <row r="572" spans="1:6" ht="15" customHeight="1" x14ac:dyDescent="0.2">
      <c r="A572" s="13" t="s">
        <v>258</v>
      </c>
      <c r="B572" s="30">
        <v>2</v>
      </c>
      <c r="C572" s="23">
        <v>1.82</v>
      </c>
      <c r="D572" s="23">
        <v>0.2</v>
      </c>
      <c r="E572" s="23">
        <v>0</v>
      </c>
      <c r="F572" s="24">
        <v>30</v>
      </c>
    </row>
    <row r="573" spans="1:6" ht="15" customHeight="1" x14ac:dyDescent="0.2">
      <c r="A573" s="13" t="s">
        <v>484</v>
      </c>
      <c r="B573" s="30">
        <v>17</v>
      </c>
      <c r="C573" s="23">
        <v>5.59</v>
      </c>
      <c r="D573" s="23">
        <v>0.11999999999999998</v>
      </c>
      <c r="E573" s="23">
        <v>0.09</v>
      </c>
      <c r="F573" s="24">
        <v>255.14999999999998</v>
      </c>
    </row>
    <row r="574" spans="1:6" ht="15" customHeight="1" x14ac:dyDescent="0.2">
      <c r="A574" s="13" t="s">
        <v>485</v>
      </c>
      <c r="B574" s="30">
        <v>3</v>
      </c>
      <c r="C574" s="23">
        <v>1.4400000000000002</v>
      </c>
      <c r="D574" s="23">
        <v>0</v>
      </c>
      <c r="E574" s="23">
        <v>0</v>
      </c>
      <c r="F574" s="24">
        <v>17</v>
      </c>
    </row>
    <row r="575" spans="1:6" ht="15" customHeight="1" x14ac:dyDescent="0.2">
      <c r="A575" s="13" t="s">
        <v>486</v>
      </c>
      <c r="B575" s="30">
        <v>13</v>
      </c>
      <c r="C575" s="23">
        <v>60.59</v>
      </c>
      <c r="D575" s="23">
        <v>0.40031250000000007</v>
      </c>
      <c r="E575" s="23">
        <v>55</v>
      </c>
      <c r="F575" s="24">
        <v>6364.8599999999988</v>
      </c>
    </row>
    <row r="576" spans="1:6" ht="15" customHeight="1" x14ac:dyDescent="0.2">
      <c r="A576" s="13" t="s">
        <v>487</v>
      </c>
      <c r="B576" s="30">
        <v>6</v>
      </c>
      <c r="C576" s="23">
        <v>3.1600000000000006</v>
      </c>
      <c r="D576" s="23">
        <v>0.36000000000000004</v>
      </c>
      <c r="E576" s="23">
        <v>0</v>
      </c>
      <c r="F576" s="24">
        <v>32.880000000000003</v>
      </c>
    </row>
    <row r="577" spans="1:6" s="6" customFormat="1" ht="15" customHeight="1" x14ac:dyDescent="0.2">
      <c r="A577" s="13" t="s">
        <v>488</v>
      </c>
      <c r="B577" s="29">
        <f>SUM(B578:B582)</f>
        <v>258</v>
      </c>
      <c r="C577" s="20">
        <f>SUM(C578:C582)</f>
        <v>544.56000000000006</v>
      </c>
      <c r="D577" s="20">
        <f t="shared" ref="D577:F577" si="80">SUM(D578:D582)</f>
        <v>100.68600000000002</v>
      </c>
      <c r="E577" s="20">
        <f t="shared" si="80"/>
        <v>264.30001129032257</v>
      </c>
      <c r="F577" s="21">
        <f t="shared" si="80"/>
        <v>46451.11</v>
      </c>
    </row>
    <row r="578" spans="1:6" ht="15" customHeight="1" x14ac:dyDescent="0.2">
      <c r="A578" s="13" t="s">
        <v>655</v>
      </c>
      <c r="B578" s="30">
        <v>64</v>
      </c>
      <c r="C578" s="23">
        <v>211.89000000000004</v>
      </c>
      <c r="D578" s="23">
        <v>71.060000000000016</v>
      </c>
      <c r="E578" s="23">
        <v>93.070011290322583</v>
      </c>
      <c r="F578" s="24">
        <v>14373.86</v>
      </c>
    </row>
    <row r="579" spans="1:6" ht="15" customHeight="1" x14ac:dyDescent="0.2">
      <c r="A579" s="13" t="s">
        <v>79</v>
      </c>
      <c r="B579" s="30">
        <v>82</v>
      </c>
      <c r="C579" s="23">
        <v>138.81999999999996</v>
      </c>
      <c r="D579" s="23">
        <v>8.7359999999999989</v>
      </c>
      <c r="E579" s="23">
        <v>53.90000000000002</v>
      </c>
      <c r="F579" s="24">
        <v>10194.41</v>
      </c>
    </row>
    <row r="580" spans="1:6" ht="15" customHeight="1" x14ac:dyDescent="0.2">
      <c r="A580" s="13" t="s">
        <v>278</v>
      </c>
      <c r="B580" s="30">
        <v>1</v>
      </c>
      <c r="C580" s="23">
        <v>1.48</v>
      </c>
      <c r="D580" s="23">
        <v>0</v>
      </c>
      <c r="E580" s="23">
        <v>0</v>
      </c>
      <c r="F580" s="24">
        <v>8.4</v>
      </c>
    </row>
    <row r="581" spans="1:6" ht="15" customHeight="1" x14ac:dyDescent="0.2">
      <c r="A581" s="13" t="s">
        <v>489</v>
      </c>
      <c r="B581" s="30">
        <v>34</v>
      </c>
      <c r="C581" s="23">
        <v>140.21</v>
      </c>
      <c r="D581" s="23">
        <v>1.7299999999999998</v>
      </c>
      <c r="E581" s="23">
        <v>116</v>
      </c>
      <c r="F581" s="24">
        <v>21249.58</v>
      </c>
    </row>
    <row r="582" spans="1:6" ht="15" customHeight="1" x14ac:dyDescent="0.2">
      <c r="A582" s="13" t="s">
        <v>490</v>
      </c>
      <c r="B582" s="30">
        <v>77</v>
      </c>
      <c r="C582" s="23">
        <v>52.160000000000018</v>
      </c>
      <c r="D582" s="23">
        <v>19.159999999999997</v>
      </c>
      <c r="E582" s="23">
        <v>1.3300000000000005</v>
      </c>
      <c r="F582" s="24">
        <v>624.86000000000013</v>
      </c>
    </row>
    <row r="583" spans="1:6" s="6" customFormat="1" ht="15" customHeight="1" x14ac:dyDescent="0.2">
      <c r="A583" s="13" t="s">
        <v>491</v>
      </c>
      <c r="B583" s="29">
        <f>SUM(B584:B589)</f>
        <v>1255</v>
      </c>
      <c r="C583" s="20">
        <f>SUM(C584:C589)</f>
        <v>949.40240000000017</v>
      </c>
      <c r="D583" s="20">
        <f t="shared" ref="D583:E583" si="81">SUM(D584:D589)</f>
        <v>156.49851851851844</v>
      </c>
      <c r="E583" s="20">
        <f t="shared" si="81"/>
        <v>77.150000000000006</v>
      </c>
      <c r="F583" s="21">
        <f>SUM(F584:F589)</f>
        <v>34567.05999999999</v>
      </c>
    </row>
    <row r="584" spans="1:6" ht="15" customHeight="1" x14ac:dyDescent="0.2">
      <c r="A584" s="13" t="s">
        <v>656</v>
      </c>
      <c r="B584" s="30">
        <v>42</v>
      </c>
      <c r="C584" s="23">
        <v>23.310000000000002</v>
      </c>
      <c r="D584" s="23">
        <v>0.53999999999999992</v>
      </c>
      <c r="E584" s="23">
        <v>0</v>
      </c>
      <c r="F584" s="24">
        <v>808.95000000000027</v>
      </c>
    </row>
    <row r="585" spans="1:6" ht="15" customHeight="1" x14ac:dyDescent="0.2">
      <c r="A585" s="13" t="s">
        <v>492</v>
      </c>
      <c r="B585" s="30">
        <v>17</v>
      </c>
      <c r="C585" s="23">
        <v>21.51</v>
      </c>
      <c r="D585" s="23">
        <v>1.32</v>
      </c>
      <c r="E585" s="23">
        <v>14</v>
      </c>
      <c r="F585" s="24">
        <v>546.1</v>
      </c>
    </row>
    <row r="586" spans="1:6" ht="15" customHeight="1" x14ac:dyDescent="0.2">
      <c r="A586" s="13" t="s">
        <v>493</v>
      </c>
      <c r="B586" s="30">
        <v>259</v>
      </c>
      <c r="C586" s="23">
        <v>160.62000000000003</v>
      </c>
      <c r="D586" s="23">
        <v>16.758518518518517</v>
      </c>
      <c r="E586" s="23">
        <v>0</v>
      </c>
      <c r="F586" s="24">
        <v>5106.3599999999942</v>
      </c>
    </row>
    <row r="587" spans="1:6" ht="15" customHeight="1" x14ac:dyDescent="0.2">
      <c r="A587" s="13" t="s">
        <v>494</v>
      </c>
      <c r="B587" s="30">
        <v>327</v>
      </c>
      <c r="C587" s="23">
        <v>367.78000000000026</v>
      </c>
      <c r="D587" s="23">
        <v>123.4899999999999</v>
      </c>
      <c r="E587" s="23">
        <v>62.15</v>
      </c>
      <c r="F587" s="24">
        <v>9554.3899999999921</v>
      </c>
    </row>
    <row r="588" spans="1:6" ht="15" customHeight="1" x14ac:dyDescent="0.2">
      <c r="A588" s="13" t="s">
        <v>113</v>
      </c>
      <c r="B588" s="30">
        <v>170</v>
      </c>
      <c r="C588" s="23">
        <v>150.46040000000002</v>
      </c>
      <c r="D588" s="23">
        <v>4.5200000000000005</v>
      </c>
      <c r="E588" s="23">
        <v>1.0000000000000002</v>
      </c>
      <c r="F588" s="24">
        <v>11833.260000000002</v>
      </c>
    </row>
    <row r="589" spans="1:6" ht="15" customHeight="1" x14ac:dyDescent="0.2">
      <c r="A589" s="13" t="s">
        <v>319</v>
      </c>
      <c r="B589" s="30">
        <v>440</v>
      </c>
      <c r="C589" s="23">
        <v>225.72199999999984</v>
      </c>
      <c r="D589" s="23">
        <v>9.8699999999999957</v>
      </c>
      <c r="E589" s="23">
        <v>0</v>
      </c>
      <c r="F589" s="24">
        <v>6717.9999999999991</v>
      </c>
    </row>
    <row r="590" spans="1:6" s="6" customFormat="1" ht="15" customHeight="1" x14ac:dyDescent="0.2">
      <c r="A590" s="13" t="s">
        <v>243</v>
      </c>
      <c r="B590" s="29">
        <f>SUM(B591:B598)</f>
        <v>800</v>
      </c>
      <c r="C590" s="20">
        <f>SUM(C591:C598)</f>
        <v>600.9100000000002</v>
      </c>
      <c r="D590" s="20">
        <f t="shared" ref="D590:F590" si="82">SUM(D591:D598)</f>
        <v>107.50999999999996</v>
      </c>
      <c r="E590" s="20">
        <f t="shared" si="82"/>
        <v>0</v>
      </c>
      <c r="F590" s="21">
        <f t="shared" si="82"/>
        <v>7488.4520000000011</v>
      </c>
    </row>
    <row r="591" spans="1:6" ht="15" customHeight="1" x14ac:dyDescent="0.2">
      <c r="A591" s="13" t="s">
        <v>657</v>
      </c>
      <c r="B591" s="30">
        <v>113</v>
      </c>
      <c r="C591" s="23">
        <v>55.660000000000018</v>
      </c>
      <c r="D591" s="23">
        <v>9.139999999999997</v>
      </c>
      <c r="E591" s="23">
        <v>0</v>
      </c>
      <c r="F591" s="24">
        <v>546.37799999999993</v>
      </c>
    </row>
    <row r="592" spans="1:6" ht="15" customHeight="1" x14ac:dyDescent="0.2">
      <c r="A592" s="13" t="s">
        <v>495</v>
      </c>
      <c r="B592" s="30">
        <v>127</v>
      </c>
      <c r="C592" s="23">
        <v>147.41999999999999</v>
      </c>
      <c r="D592" s="23">
        <v>50.769999999999989</v>
      </c>
      <c r="E592" s="23">
        <v>0</v>
      </c>
      <c r="F592" s="24">
        <v>867.64</v>
      </c>
    </row>
    <row r="593" spans="1:6" ht="15" customHeight="1" x14ac:dyDescent="0.2">
      <c r="A593" s="13" t="s">
        <v>496</v>
      </c>
      <c r="B593" s="30">
        <v>48</v>
      </c>
      <c r="C593" s="23">
        <v>24.64</v>
      </c>
      <c r="D593" s="23">
        <v>1.9200000000000002</v>
      </c>
      <c r="E593" s="23">
        <v>0</v>
      </c>
      <c r="F593" s="24">
        <v>209.44999999999996</v>
      </c>
    </row>
    <row r="594" spans="1:6" ht="15" customHeight="1" x14ac:dyDescent="0.2">
      <c r="A594" s="13" t="s">
        <v>497</v>
      </c>
      <c r="B594" s="30">
        <v>170</v>
      </c>
      <c r="C594" s="23">
        <v>104.76000000000008</v>
      </c>
      <c r="D594" s="23">
        <v>3.9100000000000019</v>
      </c>
      <c r="E594" s="23">
        <v>0</v>
      </c>
      <c r="F594" s="24">
        <v>2902.4800000000018</v>
      </c>
    </row>
    <row r="595" spans="1:6" ht="15" customHeight="1" x14ac:dyDescent="0.2">
      <c r="A595" s="13" t="s">
        <v>498</v>
      </c>
      <c r="B595" s="30">
        <v>6</v>
      </c>
      <c r="C595" s="23">
        <v>3.8000000000000007</v>
      </c>
      <c r="D595" s="23">
        <v>0.08</v>
      </c>
      <c r="E595" s="23">
        <v>0</v>
      </c>
      <c r="F595" s="24">
        <v>61</v>
      </c>
    </row>
    <row r="596" spans="1:6" ht="15" customHeight="1" x14ac:dyDescent="0.2">
      <c r="A596" s="13" t="s">
        <v>499</v>
      </c>
      <c r="B596" s="30">
        <v>13</v>
      </c>
      <c r="C596" s="23">
        <v>8.7200000000000006</v>
      </c>
      <c r="D596" s="23">
        <v>2.4200000000000004</v>
      </c>
      <c r="E596" s="23">
        <v>0</v>
      </c>
      <c r="F596" s="24">
        <v>73.779999999999987</v>
      </c>
    </row>
    <row r="597" spans="1:6" ht="15" customHeight="1" x14ac:dyDescent="0.2">
      <c r="A597" s="13" t="s">
        <v>500</v>
      </c>
      <c r="B597" s="30">
        <v>178</v>
      </c>
      <c r="C597" s="23">
        <v>128.30000000000007</v>
      </c>
      <c r="D597" s="23">
        <v>31.229999999999983</v>
      </c>
      <c r="E597" s="23">
        <v>0</v>
      </c>
      <c r="F597" s="24">
        <v>1040.4739999999993</v>
      </c>
    </row>
    <row r="598" spans="1:6" ht="15" customHeight="1" x14ac:dyDescent="0.2">
      <c r="A598" s="13" t="s">
        <v>501</v>
      </c>
      <c r="B598" s="30">
        <v>145</v>
      </c>
      <c r="C598" s="23">
        <v>127.60999999999999</v>
      </c>
      <c r="D598" s="23">
        <v>8.0399999999999991</v>
      </c>
      <c r="E598" s="23">
        <v>0</v>
      </c>
      <c r="F598" s="24">
        <v>1787.25</v>
      </c>
    </row>
    <row r="599" spans="1:6" s="6" customFormat="1" ht="15" customHeight="1" x14ac:dyDescent="0.2">
      <c r="A599" s="13" t="s">
        <v>502</v>
      </c>
      <c r="B599" s="29">
        <f>SUM(B600:B615)</f>
        <v>184</v>
      </c>
      <c r="C599" s="20">
        <f>SUM(C600:C615)</f>
        <v>1263.2404000000001</v>
      </c>
      <c r="D599" s="20">
        <f t="shared" ref="D599:F599" si="83">SUM(D600:D615)</f>
        <v>29.224</v>
      </c>
      <c r="E599" s="20">
        <f t="shared" si="83"/>
        <v>789.40700000000004</v>
      </c>
      <c r="F599" s="21">
        <f t="shared" si="83"/>
        <v>98141.63</v>
      </c>
    </row>
    <row r="600" spans="1:6" ht="15" customHeight="1" x14ac:dyDescent="0.2">
      <c r="A600" s="13" t="s">
        <v>658</v>
      </c>
      <c r="B600" s="30">
        <v>3</v>
      </c>
      <c r="C600" s="23">
        <v>20.68</v>
      </c>
      <c r="D600" s="23">
        <v>0</v>
      </c>
      <c r="E600" s="23">
        <v>20</v>
      </c>
      <c r="F600" s="24">
        <v>2330.5</v>
      </c>
    </row>
    <row r="601" spans="1:6" ht="15" customHeight="1" x14ac:dyDescent="0.2">
      <c r="A601" s="13" t="s">
        <v>324</v>
      </c>
      <c r="B601" s="30">
        <v>3</v>
      </c>
      <c r="C601" s="23">
        <v>234.16</v>
      </c>
      <c r="D601" s="23">
        <v>0.04</v>
      </c>
      <c r="E601" s="23">
        <v>120</v>
      </c>
      <c r="F601" s="24">
        <v>11412.2</v>
      </c>
    </row>
    <row r="602" spans="1:6" ht="15" customHeight="1" x14ac:dyDescent="0.2">
      <c r="A602" s="13" t="s">
        <v>503</v>
      </c>
      <c r="B602" s="30">
        <v>17</v>
      </c>
      <c r="C602" s="23">
        <v>9.0204000000000004</v>
      </c>
      <c r="D602" s="23">
        <v>0.2</v>
      </c>
      <c r="E602" s="23">
        <v>0</v>
      </c>
      <c r="F602" s="24">
        <v>156.29999999999998</v>
      </c>
    </row>
    <row r="603" spans="1:6" ht="15" customHeight="1" x14ac:dyDescent="0.2">
      <c r="A603" s="13" t="s">
        <v>504</v>
      </c>
      <c r="B603" s="30">
        <v>10</v>
      </c>
      <c r="C603" s="23">
        <v>166.73999999999995</v>
      </c>
      <c r="D603" s="23">
        <v>0</v>
      </c>
      <c r="E603" s="23">
        <v>164.00700000000001</v>
      </c>
      <c r="F603" s="24">
        <v>12849.699999999999</v>
      </c>
    </row>
    <row r="604" spans="1:6" ht="15" customHeight="1" x14ac:dyDescent="0.2">
      <c r="A604" s="13" t="s">
        <v>505</v>
      </c>
      <c r="B604" s="30">
        <v>11</v>
      </c>
      <c r="C604" s="23">
        <v>7.0799999999999992</v>
      </c>
      <c r="D604" s="23">
        <v>0.19999999999999998</v>
      </c>
      <c r="E604" s="23">
        <v>0</v>
      </c>
      <c r="F604" s="24">
        <v>151</v>
      </c>
    </row>
    <row r="605" spans="1:6" ht="15" customHeight="1" x14ac:dyDescent="0.2">
      <c r="A605" s="13" t="s">
        <v>506</v>
      </c>
      <c r="B605" s="30">
        <v>7</v>
      </c>
      <c r="C605" s="23">
        <v>2.19</v>
      </c>
      <c r="D605" s="23">
        <v>0</v>
      </c>
      <c r="E605" s="23">
        <v>0</v>
      </c>
      <c r="F605" s="24">
        <v>83.5</v>
      </c>
    </row>
    <row r="606" spans="1:6" ht="15" customHeight="1" x14ac:dyDescent="0.2">
      <c r="A606" s="13" t="s">
        <v>507</v>
      </c>
      <c r="B606" s="30">
        <v>7</v>
      </c>
      <c r="C606" s="23">
        <v>288.03999999999996</v>
      </c>
      <c r="D606" s="23">
        <v>24</v>
      </c>
      <c r="E606" s="23">
        <v>171</v>
      </c>
      <c r="F606" s="24">
        <v>13936.3</v>
      </c>
    </row>
    <row r="607" spans="1:6" ht="15" customHeight="1" x14ac:dyDescent="0.2">
      <c r="A607" s="13" t="s">
        <v>191</v>
      </c>
      <c r="B607" s="30">
        <v>47</v>
      </c>
      <c r="C607" s="23">
        <v>21.680000000000003</v>
      </c>
      <c r="D607" s="23">
        <v>1.24</v>
      </c>
      <c r="E607" s="23">
        <v>0</v>
      </c>
      <c r="F607" s="24">
        <v>471.00000000000011</v>
      </c>
    </row>
    <row r="608" spans="1:6" ht="15" customHeight="1" x14ac:dyDescent="0.2">
      <c r="A608" s="13" t="s">
        <v>508</v>
      </c>
      <c r="B608" s="30">
        <v>19</v>
      </c>
      <c r="C608" s="23">
        <v>110.20000000000002</v>
      </c>
      <c r="D608" s="23">
        <v>0.24000000000000002</v>
      </c>
      <c r="E608" s="23">
        <v>21.5</v>
      </c>
      <c r="F608" s="24">
        <v>10709.39</v>
      </c>
    </row>
    <row r="609" spans="1:6" ht="15" customHeight="1" x14ac:dyDescent="0.2">
      <c r="A609" s="13" t="s">
        <v>509</v>
      </c>
      <c r="B609" s="30">
        <v>3</v>
      </c>
      <c r="C609" s="23">
        <v>1.75</v>
      </c>
      <c r="D609" s="23">
        <v>0</v>
      </c>
      <c r="E609" s="23">
        <v>0</v>
      </c>
      <c r="F609" s="24">
        <v>23.300000000000004</v>
      </c>
    </row>
    <row r="610" spans="1:6" ht="15" customHeight="1" x14ac:dyDescent="0.2">
      <c r="A610" s="13" t="s">
        <v>477</v>
      </c>
      <c r="B610" s="30">
        <v>2</v>
      </c>
      <c r="C610" s="23">
        <v>0.06</v>
      </c>
      <c r="D610" s="23">
        <v>4.0000000000000001E-3</v>
      </c>
      <c r="E610" s="23">
        <v>0</v>
      </c>
      <c r="F610" s="24">
        <v>3.3</v>
      </c>
    </row>
    <row r="611" spans="1:6" ht="15" customHeight="1" x14ac:dyDescent="0.2">
      <c r="A611" s="13" t="s">
        <v>510</v>
      </c>
      <c r="B611" s="30">
        <v>8</v>
      </c>
      <c r="C611" s="23">
        <v>59.5</v>
      </c>
      <c r="D611" s="23">
        <v>1.02</v>
      </c>
      <c r="E611" s="23">
        <v>56.9</v>
      </c>
      <c r="F611" s="24">
        <v>5914</v>
      </c>
    </row>
    <row r="612" spans="1:6" ht="15" customHeight="1" x14ac:dyDescent="0.2">
      <c r="A612" s="13" t="s">
        <v>511</v>
      </c>
      <c r="B612" s="30">
        <v>7</v>
      </c>
      <c r="C612" s="23">
        <v>101.73999999999998</v>
      </c>
      <c r="D612" s="23">
        <v>0</v>
      </c>
      <c r="E612" s="23">
        <v>100</v>
      </c>
      <c r="F612" s="24">
        <v>20024.3</v>
      </c>
    </row>
    <row r="613" spans="1:6" ht="15" customHeight="1" x14ac:dyDescent="0.2">
      <c r="A613" s="13" t="s">
        <v>512</v>
      </c>
      <c r="B613" s="30">
        <v>2</v>
      </c>
      <c r="C613" s="23">
        <v>50</v>
      </c>
      <c r="D613" s="23">
        <v>0</v>
      </c>
      <c r="E613" s="23">
        <v>0</v>
      </c>
      <c r="F613" s="24">
        <v>4300</v>
      </c>
    </row>
    <row r="614" spans="1:6" ht="15" customHeight="1" x14ac:dyDescent="0.2">
      <c r="A614" s="13" t="s">
        <v>513</v>
      </c>
      <c r="B614" s="30">
        <v>6</v>
      </c>
      <c r="C614" s="23">
        <v>33.019999999999996</v>
      </c>
      <c r="D614" s="23">
        <v>0.32</v>
      </c>
      <c r="E614" s="23">
        <v>30</v>
      </c>
      <c r="F614" s="24">
        <v>3373.4399999999996</v>
      </c>
    </row>
    <row r="615" spans="1:6" ht="15" customHeight="1" x14ac:dyDescent="0.2">
      <c r="A615" s="13" t="s">
        <v>514</v>
      </c>
      <c r="B615" s="30">
        <v>32</v>
      </c>
      <c r="C615" s="23">
        <v>157.38</v>
      </c>
      <c r="D615" s="23">
        <v>1.9599999999999997</v>
      </c>
      <c r="E615" s="23">
        <v>106</v>
      </c>
      <c r="F615" s="24">
        <v>12403.4</v>
      </c>
    </row>
    <row r="616" spans="1:6" s="6" customFormat="1" ht="15" customHeight="1" x14ac:dyDescent="0.2">
      <c r="A616" s="13" t="s">
        <v>515</v>
      </c>
      <c r="B616" s="29">
        <f>SUM(B617:B628)</f>
        <v>1222</v>
      </c>
      <c r="C616" s="20">
        <f>SUM(C617:C628)</f>
        <v>3242.8700000000003</v>
      </c>
      <c r="D616" s="20">
        <f t="shared" ref="D616:F616" si="84">SUM(D617:D628)</f>
        <v>255.93400000000003</v>
      </c>
      <c r="E616" s="20">
        <f t="shared" si="84"/>
        <v>2138.7299999999996</v>
      </c>
      <c r="F616" s="21">
        <f t="shared" si="84"/>
        <v>249742.63000000006</v>
      </c>
    </row>
    <row r="617" spans="1:6" ht="15" customHeight="1" x14ac:dyDescent="0.2">
      <c r="A617" s="13" t="s">
        <v>659</v>
      </c>
      <c r="B617" s="30">
        <v>32</v>
      </c>
      <c r="C617" s="23">
        <v>111.94000000000001</v>
      </c>
      <c r="D617" s="23">
        <v>22.419999999999998</v>
      </c>
      <c r="E617" s="23">
        <v>44</v>
      </c>
      <c r="F617" s="24">
        <v>8784.4500000000025</v>
      </c>
    </row>
    <row r="618" spans="1:6" ht="15" customHeight="1" x14ac:dyDescent="0.2">
      <c r="A618" s="13" t="s">
        <v>334</v>
      </c>
      <c r="B618" s="30">
        <v>29</v>
      </c>
      <c r="C618" s="23">
        <v>25.599999999999994</v>
      </c>
      <c r="D618" s="23">
        <v>4.7600000000000007</v>
      </c>
      <c r="E618" s="23">
        <v>0</v>
      </c>
      <c r="F618" s="24">
        <v>300.95</v>
      </c>
    </row>
    <row r="619" spans="1:6" ht="15" customHeight="1" x14ac:dyDescent="0.2">
      <c r="A619" s="13" t="s">
        <v>516</v>
      </c>
      <c r="B619" s="30">
        <v>173</v>
      </c>
      <c r="C619" s="23">
        <v>172.07999999999993</v>
      </c>
      <c r="D619" s="23">
        <v>17.5</v>
      </c>
      <c r="E619" s="23">
        <v>0</v>
      </c>
      <c r="F619" s="24">
        <v>4013.159999999998</v>
      </c>
    </row>
    <row r="620" spans="1:6" ht="15" customHeight="1" x14ac:dyDescent="0.2">
      <c r="A620" s="13" t="s">
        <v>517</v>
      </c>
      <c r="B620" s="30">
        <v>126</v>
      </c>
      <c r="C620" s="23">
        <v>123.52000000000002</v>
      </c>
      <c r="D620" s="23">
        <v>22.639999999999997</v>
      </c>
      <c r="E620" s="23">
        <v>12.000000000000007</v>
      </c>
      <c r="F620" s="24">
        <v>3683.400000000001</v>
      </c>
    </row>
    <row r="621" spans="1:6" ht="15" customHeight="1" x14ac:dyDescent="0.2">
      <c r="A621" s="13" t="s">
        <v>518</v>
      </c>
      <c r="B621" s="30">
        <v>135</v>
      </c>
      <c r="C621" s="23">
        <v>134.23999999999984</v>
      </c>
      <c r="D621" s="23">
        <v>31.640000000000033</v>
      </c>
      <c r="E621" s="23">
        <v>69.999999999999986</v>
      </c>
      <c r="F621" s="24">
        <v>5452.409999999998</v>
      </c>
    </row>
    <row r="622" spans="1:6" ht="15" customHeight="1" x14ac:dyDescent="0.2">
      <c r="A622" s="13" t="s">
        <v>144</v>
      </c>
      <c r="B622" s="30">
        <v>37</v>
      </c>
      <c r="C622" s="23">
        <v>319.72000000000003</v>
      </c>
      <c r="D622" s="23">
        <v>45.760000000000005</v>
      </c>
      <c r="E622" s="23">
        <v>276.33</v>
      </c>
      <c r="F622" s="24">
        <v>24460.960000000003</v>
      </c>
    </row>
    <row r="623" spans="1:6" ht="15" customHeight="1" x14ac:dyDescent="0.2">
      <c r="A623" s="13" t="s">
        <v>519</v>
      </c>
      <c r="B623" s="30">
        <v>108</v>
      </c>
      <c r="C623" s="23">
        <v>686.95000000000016</v>
      </c>
      <c r="D623" s="23">
        <v>10.574</v>
      </c>
      <c r="E623" s="23">
        <v>536.99999999999966</v>
      </c>
      <c r="F623" s="24">
        <v>71281.020000000048</v>
      </c>
    </row>
    <row r="624" spans="1:6" ht="15" customHeight="1" x14ac:dyDescent="0.2">
      <c r="A624" s="13" t="s">
        <v>520</v>
      </c>
      <c r="B624" s="30">
        <v>96</v>
      </c>
      <c r="C624" s="23">
        <v>108.83999999999999</v>
      </c>
      <c r="D624" s="23">
        <v>20.040000000000003</v>
      </c>
      <c r="E624" s="23">
        <v>0</v>
      </c>
      <c r="F624" s="24">
        <v>1989.3099999999993</v>
      </c>
    </row>
    <row r="625" spans="1:6" ht="15" customHeight="1" x14ac:dyDescent="0.2">
      <c r="A625" s="13" t="s">
        <v>93</v>
      </c>
      <c r="B625" s="30">
        <v>109</v>
      </c>
      <c r="C625" s="23">
        <v>722.32000000000028</v>
      </c>
      <c r="D625" s="23">
        <v>27.459999999999983</v>
      </c>
      <c r="E625" s="23">
        <v>613.39999999999975</v>
      </c>
      <c r="F625" s="24">
        <v>65382.23000000004</v>
      </c>
    </row>
    <row r="626" spans="1:6" ht="15" customHeight="1" x14ac:dyDescent="0.2">
      <c r="A626" s="13" t="s">
        <v>521</v>
      </c>
      <c r="B626" s="30">
        <v>236</v>
      </c>
      <c r="C626" s="23">
        <v>135.97999999999999</v>
      </c>
      <c r="D626" s="23">
        <v>9.2800000000000029</v>
      </c>
      <c r="E626" s="23">
        <v>0</v>
      </c>
      <c r="F626" s="24">
        <v>2905.34</v>
      </c>
    </row>
    <row r="627" spans="1:6" ht="15" customHeight="1" x14ac:dyDescent="0.2">
      <c r="A627" s="13" t="s">
        <v>522</v>
      </c>
      <c r="B627" s="30">
        <v>35</v>
      </c>
      <c r="C627" s="23">
        <v>301.02999999999997</v>
      </c>
      <c r="D627" s="23">
        <v>24.4</v>
      </c>
      <c r="E627" s="23">
        <v>279.99999999999994</v>
      </c>
      <c r="F627" s="24">
        <v>26825.149999999998</v>
      </c>
    </row>
    <row r="628" spans="1:6" ht="15" customHeight="1" x14ac:dyDescent="0.2">
      <c r="A628" s="13" t="s">
        <v>523</v>
      </c>
      <c r="B628" s="30">
        <v>106</v>
      </c>
      <c r="C628" s="23">
        <v>400.65</v>
      </c>
      <c r="D628" s="23">
        <v>19.459999999999997</v>
      </c>
      <c r="E628" s="23">
        <v>306.00000000000023</v>
      </c>
      <c r="F628" s="24">
        <v>34664.249999999993</v>
      </c>
    </row>
    <row r="629" spans="1:6" s="6" customFormat="1" ht="15" customHeight="1" x14ac:dyDescent="0.2">
      <c r="A629" s="13" t="s">
        <v>524</v>
      </c>
      <c r="B629" s="29">
        <f>SUM(B630:B634)</f>
        <v>196</v>
      </c>
      <c r="C629" s="20">
        <f>SUM(C630:C634)</f>
        <v>4276.3599999999997</v>
      </c>
      <c r="D629" s="20">
        <f t="shared" ref="D629:F629" si="85">SUM(D630:D634)</f>
        <v>184.62600000000003</v>
      </c>
      <c r="E629" s="20">
        <f t="shared" si="85"/>
        <v>3876.4</v>
      </c>
      <c r="F629" s="21">
        <f t="shared" si="85"/>
        <v>445098.11999999994</v>
      </c>
    </row>
    <row r="630" spans="1:6" ht="15" customHeight="1" x14ac:dyDescent="0.2">
      <c r="A630" s="13" t="s">
        <v>660</v>
      </c>
      <c r="B630" s="30">
        <v>48</v>
      </c>
      <c r="C630" s="23">
        <v>645.65999999999974</v>
      </c>
      <c r="D630" s="23">
        <v>59.9</v>
      </c>
      <c r="E630" s="23">
        <v>606</v>
      </c>
      <c r="F630" s="24">
        <v>66293.5</v>
      </c>
    </row>
    <row r="631" spans="1:6" ht="15" customHeight="1" x14ac:dyDescent="0.2">
      <c r="A631" s="13" t="s">
        <v>525</v>
      </c>
      <c r="B631" s="30">
        <v>55</v>
      </c>
      <c r="C631" s="23">
        <v>2095.3600000000006</v>
      </c>
      <c r="D631" s="23">
        <v>86.460000000000036</v>
      </c>
      <c r="E631" s="23">
        <v>2058.7999999999997</v>
      </c>
      <c r="F631" s="24">
        <v>233149.78999999989</v>
      </c>
    </row>
    <row r="632" spans="1:6" ht="15" customHeight="1" x14ac:dyDescent="0.2">
      <c r="A632" s="13" t="s">
        <v>356</v>
      </c>
      <c r="B632" s="30">
        <v>30</v>
      </c>
      <c r="C632" s="23">
        <v>382.41</v>
      </c>
      <c r="D632" s="23">
        <v>1.806</v>
      </c>
      <c r="E632" s="23">
        <v>342.59999999999997</v>
      </c>
      <c r="F632" s="24">
        <v>36597.649999999994</v>
      </c>
    </row>
    <row r="633" spans="1:6" ht="15" customHeight="1" x14ac:dyDescent="0.2">
      <c r="A633" s="13" t="s">
        <v>526</v>
      </c>
      <c r="B633" s="30">
        <v>41</v>
      </c>
      <c r="C633" s="23">
        <v>998.74000000000024</v>
      </c>
      <c r="D633" s="23">
        <v>20.160000000000007</v>
      </c>
      <c r="E633" s="23">
        <v>819.00000000000034</v>
      </c>
      <c r="F633" s="24">
        <v>98031.25</v>
      </c>
    </row>
    <row r="634" spans="1:6" ht="15" customHeight="1" x14ac:dyDescent="0.2">
      <c r="A634" s="13" t="s">
        <v>527</v>
      </c>
      <c r="B634" s="30">
        <v>22</v>
      </c>
      <c r="C634" s="23">
        <v>154.19000000000003</v>
      </c>
      <c r="D634" s="23">
        <v>16.299999999999997</v>
      </c>
      <c r="E634" s="23">
        <v>49.999999999999993</v>
      </c>
      <c r="F634" s="24">
        <v>11025.93</v>
      </c>
    </row>
    <row r="635" spans="1:6" s="6" customFormat="1" ht="21" customHeight="1" x14ac:dyDescent="0.2">
      <c r="A635" s="12" t="s">
        <v>12</v>
      </c>
      <c r="B635" s="29">
        <f t="shared" ref="B635" si="86">SUM(B636)</f>
        <v>111</v>
      </c>
      <c r="C635" s="20">
        <f t="shared" ref="C635" si="87">SUM(C636)</f>
        <v>103.19200000000001</v>
      </c>
      <c r="D635" s="20">
        <f t="shared" ref="D635:F635" si="88">SUM(D636)</f>
        <v>11.189</v>
      </c>
      <c r="E635" s="20">
        <f t="shared" si="88"/>
        <v>8.0000000000000029E-2</v>
      </c>
      <c r="F635" s="21">
        <f t="shared" si="88"/>
        <v>3090.393</v>
      </c>
    </row>
    <row r="636" spans="1:6" s="6" customFormat="1" ht="15" customHeight="1" x14ac:dyDescent="0.2">
      <c r="A636" s="13" t="s">
        <v>528</v>
      </c>
      <c r="B636" s="29">
        <f>SUM(B637:B640)</f>
        <v>111</v>
      </c>
      <c r="C636" s="20">
        <f>SUM(C637:C640)</f>
        <v>103.19200000000001</v>
      </c>
      <c r="D636" s="20">
        <f t="shared" ref="D636:F636" si="89">SUM(D637:D640)</f>
        <v>11.189</v>
      </c>
      <c r="E636" s="20">
        <f t="shared" si="89"/>
        <v>8.0000000000000029E-2</v>
      </c>
      <c r="F636" s="21">
        <f t="shared" si="89"/>
        <v>3090.393</v>
      </c>
    </row>
    <row r="637" spans="1:6" ht="15" customHeight="1" x14ac:dyDescent="0.2">
      <c r="A637" s="13" t="s">
        <v>661</v>
      </c>
      <c r="B637" s="30">
        <v>63</v>
      </c>
      <c r="C637" s="23">
        <v>64.103999999999999</v>
      </c>
      <c r="D637" s="23">
        <v>6.2070000000000007</v>
      </c>
      <c r="E637" s="23">
        <v>0</v>
      </c>
      <c r="F637" s="24">
        <v>1354.0530000000001</v>
      </c>
    </row>
    <row r="638" spans="1:6" ht="15" customHeight="1" x14ac:dyDescent="0.2">
      <c r="A638" s="13" t="s">
        <v>529</v>
      </c>
      <c r="B638" s="30">
        <v>29</v>
      </c>
      <c r="C638" s="23">
        <v>10.889999999999999</v>
      </c>
      <c r="D638" s="23">
        <v>1.6020000000000003</v>
      </c>
      <c r="E638" s="23">
        <v>8.0000000000000029E-2</v>
      </c>
      <c r="F638" s="24">
        <v>270.36999999999995</v>
      </c>
    </row>
    <row r="639" spans="1:6" ht="15" customHeight="1" x14ac:dyDescent="0.2">
      <c r="A639" s="13" t="s">
        <v>530</v>
      </c>
      <c r="B639" s="30">
        <v>4</v>
      </c>
      <c r="C639" s="23">
        <v>0.87</v>
      </c>
      <c r="D639" s="23">
        <v>0</v>
      </c>
      <c r="E639" s="23">
        <v>0</v>
      </c>
      <c r="F639" s="24">
        <v>38.65</v>
      </c>
    </row>
    <row r="640" spans="1:6" ht="15" customHeight="1" x14ac:dyDescent="0.2">
      <c r="A640" s="13" t="s">
        <v>531</v>
      </c>
      <c r="B640" s="30">
        <v>15</v>
      </c>
      <c r="C640" s="23">
        <v>27.327999999999996</v>
      </c>
      <c r="D640" s="23">
        <v>3.379999999999999</v>
      </c>
      <c r="E640" s="23">
        <v>0</v>
      </c>
      <c r="F640" s="24">
        <v>1427.32</v>
      </c>
    </row>
    <row r="641" spans="1:6" s="6" customFormat="1" ht="21" customHeight="1" x14ac:dyDescent="0.2">
      <c r="A641" s="12" t="s">
        <v>13</v>
      </c>
      <c r="B641" s="29">
        <f>SUM(B642+B646)</f>
        <v>967</v>
      </c>
      <c r="C641" s="20">
        <f>SUM(C642+C646)</f>
        <v>1110.7299999999998</v>
      </c>
      <c r="D641" s="20">
        <f t="shared" ref="D641:F641" si="90">SUM(D642+D646)</f>
        <v>53.280999999999992</v>
      </c>
      <c r="E641" s="20">
        <f t="shared" si="90"/>
        <v>0</v>
      </c>
      <c r="F641" s="21">
        <f t="shared" si="90"/>
        <v>26691.284999999996</v>
      </c>
    </row>
    <row r="642" spans="1:6" s="6" customFormat="1" ht="15" customHeight="1" x14ac:dyDescent="0.2">
      <c r="A642" s="13" t="s">
        <v>532</v>
      </c>
      <c r="B642" s="29">
        <f>SUM(B643:B645)</f>
        <v>574</v>
      </c>
      <c r="C642" s="20">
        <f>SUM(C643:C645)</f>
        <v>626.15999999999985</v>
      </c>
      <c r="D642" s="20">
        <f>SUM(D643:D645)</f>
        <v>19.468999999999998</v>
      </c>
      <c r="E642" s="20">
        <f t="shared" ref="E642:F642" si="91">SUM(E643:E645)</f>
        <v>0</v>
      </c>
      <c r="F642" s="21">
        <f t="shared" si="91"/>
        <v>15139.685000000001</v>
      </c>
    </row>
    <row r="643" spans="1:6" ht="15" customHeight="1" x14ac:dyDescent="0.2">
      <c r="A643" s="13" t="s">
        <v>662</v>
      </c>
      <c r="B643" s="30">
        <v>159</v>
      </c>
      <c r="C643" s="23">
        <v>173.37999999999991</v>
      </c>
      <c r="D643" s="23">
        <v>4.7800000000000038</v>
      </c>
      <c r="E643" s="23">
        <v>0</v>
      </c>
      <c r="F643" s="24">
        <v>4049.9499999999985</v>
      </c>
    </row>
    <row r="644" spans="1:6" ht="15" customHeight="1" x14ac:dyDescent="0.2">
      <c r="A644" s="13" t="s">
        <v>533</v>
      </c>
      <c r="B644" s="30">
        <v>262</v>
      </c>
      <c r="C644" s="23">
        <v>286.96000000000009</v>
      </c>
      <c r="D644" s="23">
        <v>5.0459999999999985</v>
      </c>
      <c r="E644" s="23">
        <v>0</v>
      </c>
      <c r="F644" s="24">
        <v>6922.6849999999995</v>
      </c>
    </row>
    <row r="645" spans="1:6" ht="15" customHeight="1" x14ac:dyDescent="0.2">
      <c r="A645" s="13" t="s">
        <v>534</v>
      </c>
      <c r="B645" s="30">
        <v>153</v>
      </c>
      <c r="C645" s="23">
        <v>165.81999999999988</v>
      </c>
      <c r="D645" s="23">
        <v>9.6429999999999954</v>
      </c>
      <c r="E645" s="23">
        <v>0</v>
      </c>
      <c r="F645" s="24">
        <v>4167.0500000000029</v>
      </c>
    </row>
    <row r="646" spans="1:6" s="6" customFormat="1" ht="15" customHeight="1" x14ac:dyDescent="0.2">
      <c r="A646" s="13" t="s">
        <v>535</v>
      </c>
      <c r="B646" s="29">
        <f>SUM(B647:B648)</f>
        <v>393</v>
      </c>
      <c r="C646" s="20">
        <f>SUM(C647:C648)</f>
        <v>484.57</v>
      </c>
      <c r="D646" s="20">
        <f t="shared" ref="D646:F646" si="92">SUM(D647:D648)</f>
        <v>33.811999999999991</v>
      </c>
      <c r="E646" s="20">
        <f t="shared" si="92"/>
        <v>0</v>
      </c>
      <c r="F646" s="21">
        <f t="shared" si="92"/>
        <v>11551.599999999997</v>
      </c>
    </row>
    <row r="647" spans="1:6" ht="15" customHeight="1" x14ac:dyDescent="0.2">
      <c r="A647" s="13" t="s">
        <v>536</v>
      </c>
      <c r="B647" s="30">
        <v>304</v>
      </c>
      <c r="C647" s="23">
        <v>404.2</v>
      </c>
      <c r="D647" s="23">
        <v>24.861999999999991</v>
      </c>
      <c r="E647" s="23">
        <v>0</v>
      </c>
      <c r="F647" s="24">
        <v>9535.7999999999975</v>
      </c>
    </row>
    <row r="648" spans="1:6" ht="15" customHeight="1" x14ac:dyDescent="0.2">
      <c r="A648" s="13" t="s">
        <v>537</v>
      </c>
      <c r="B648" s="30">
        <v>89</v>
      </c>
      <c r="C648" s="23">
        <v>80.37</v>
      </c>
      <c r="D648" s="23">
        <v>8.9499999999999975</v>
      </c>
      <c r="E648" s="23">
        <v>0</v>
      </c>
      <c r="F648" s="24">
        <v>2015.7999999999995</v>
      </c>
    </row>
    <row r="649" spans="1:6" s="6" customFormat="1" ht="21" customHeight="1" x14ac:dyDescent="0.2">
      <c r="A649" s="12" t="s">
        <v>14</v>
      </c>
      <c r="B649" s="29">
        <f>SUM(B650+B659+B668+B685+B691+B703+B710+B715+B721)</f>
        <v>11006</v>
      </c>
      <c r="C649" s="20">
        <f>SUM(C650+C659+C668+C685+C691+C703+C710+C715+C721)</f>
        <v>9497.5743999999977</v>
      </c>
      <c r="D649" s="20">
        <f t="shared" ref="D649:F649" si="93">SUM(D650+D659+D668+D685+D691+D703+D710+D715+D721)</f>
        <v>1185.5318169230766</v>
      </c>
      <c r="E649" s="20">
        <f t="shared" si="93"/>
        <v>40.000000000000014</v>
      </c>
      <c r="F649" s="21">
        <f t="shared" si="93"/>
        <v>99963.135000000024</v>
      </c>
    </row>
    <row r="650" spans="1:6" s="6" customFormat="1" ht="15" customHeight="1" x14ac:dyDescent="0.2">
      <c r="A650" s="13" t="s">
        <v>538</v>
      </c>
      <c r="B650" s="29">
        <f>SUM(B651:B658)</f>
        <v>2827</v>
      </c>
      <c r="C650" s="20">
        <f>SUM(C651:C658)</f>
        <v>3488.3399999999997</v>
      </c>
      <c r="D650" s="20">
        <f t="shared" ref="D650:F650" si="94">SUM(D651:D658)</f>
        <v>290.82707692307679</v>
      </c>
      <c r="E650" s="20">
        <f t="shared" si="94"/>
        <v>0</v>
      </c>
      <c r="F650" s="21">
        <f t="shared" si="94"/>
        <v>28360.827000000005</v>
      </c>
    </row>
    <row r="651" spans="1:6" ht="15" customHeight="1" x14ac:dyDescent="0.2">
      <c r="A651" s="13" t="s">
        <v>663</v>
      </c>
      <c r="B651" s="30">
        <v>379</v>
      </c>
      <c r="C651" s="23">
        <v>536.93999999999971</v>
      </c>
      <c r="D651" s="23">
        <v>50.443076923076923</v>
      </c>
      <c r="E651" s="23">
        <v>0</v>
      </c>
      <c r="F651" s="24">
        <v>4316.2820000000011</v>
      </c>
    </row>
    <row r="652" spans="1:6" ht="15" customHeight="1" x14ac:dyDescent="0.2">
      <c r="A652" s="13" t="s">
        <v>539</v>
      </c>
      <c r="B652" s="30">
        <v>414</v>
      </c>
      <c r="C652" s="23">
        <v>628.78</v>
      </c>
      <c r="D652" s="23">
        <v>59.899999999999949</v>
      </c>
      <c r="E652" s="23">
        <v>0</v>
      </c>
      <c r="F652" s="24">
        <v>4363.119999999999</v>
      </c>
    </row>
    <row r="653" spans="1:6" ht="15" customHeight="1" x14ac:dyDescent="0.2">
      <c r="A653" s="13" t="s">
        <v>540</v>
      </c>
      <c r="B653" s="30">
        <v>368</v>
      </c>
      <c r="C653" s="23">
        <v>307.1099999999999</v>
      </c>
      <c r="D653" s="23">
        <v>4.3199999999999994</v>
      </c>
      <c r="E653" s="23">
        <v>0</v>
      </c>
      <c r="F653" s="24">
        <v>3493.2400000000021</v>
      </c>
    </row>
    <row r="654" spans="1:6" ht="15" customHeight="1" x14ac:dyDescent="0.2">
      <c r="A654" s="13" t="s">
        <v>541</v>
      </c>
      <c r="B654" s="30">
        <v>571</v>
      </c>
      <c r="C654" s="23">
        <v>812.42000000000041</v>
      </c>
      <c r="D654" s="23">
        <v>73.163999999999945</v>
      </c>
      <c r="E654" s="23">
        <v>0</v>
      </c>
      <c r="F654" s="24">
        <v>6458.1650000000036</v>
      </c>
    </row>
    <row r="655" spans="1:6" ht="15" customHeight="1" x14ac:dyDescent="0.2">
      <c r="A655" s="13" t="s">
        <v>542</v>
      </c>
      <c r="B655" s="30">
        <v>168</v>
      </c>
      <c r="C655" s="23">
        <v>162.16</v>
      </c>
      <c r="D655" s="23">
        <v>20.840000000000003</v>
      </c>
      <c r="E655" s="23">
        <v>0</v>
      </c>
      <c r="F655" s="24">
        <v>1378.5500000000009</v>
      </c>
    </row>
    <row r="656" spans="1:6" ht="15" customHeight="1" x14ac:dyDescent="0.2">
      <c r="A656" s="13" t="s">
        <v>543</v>
      </c>
      <c r="B656" s="30">
        <v>275</v>
      </c>
      <c r="C656" s="23">
        <v>317.95999999999981</v>
      </c>
      <c r="D656" s="23">
        <v>35.959999999999972</v>
      </c>
      <c r="E656" s="23">
        <v>0</v>
      </c>
      <c r="F656" s="24">
        <v>2842.2299999999987</v>
      </c>
    </row>
    <row r="657" spans="1:6" ht="15" customHeight="1" x14ac:dyDescent="0.2">
      <c r="A657" s="13" t="s">
        <v>544</v>
      </c>
      <c r="B657" s="30">
        <v>321</v>
      </c>
      <c r="C657" s="23">
        <v>246.12999999999994</v>
      </c>
      <c r="D657" s="23">
        <v>28.760000000000005</v>
      </c>
      <c r="E657" s="23">
        <v>0</v>
      </c>
      <c r="F657" s="24">
        <v>2782.5500000000011</v>
      </c>
    </row>
    <row r="658" spans="1:6" ht="15" customHeight="1" x14ac:dyDescent="0.2">
      <c r="A658" s="13" t="s">
        <v>545</v>
      </c>
      <c r="B658" s="30">
        <v>331</v>
      </c>
      <c r="C658" s="23">
        <v>476.8399999999998</v>
      </c>
      <c r="D658" s="23">
        <v>17.440000000000015</v>
      </c>
      <c r="E658" s="23">
        <v>0</v>
      </c>
      <c r="F658" s="24">
        <v>2726.690000000001</v>
      </c>
    </row>
    <row r="659" spans="1:6" s="6" customFormat="1" ht="15" customHeight="1" x14ac:dyDescent="0.2">
      <c r="A659" s="13" t="s">
        <v>546</v>
      </c>
      <c r="B659" s="29">
        <f>SUM(B660:B667)</f>
        <v>1288</v>
      </c>
      <c r="C659" s="20">
        <f>SUM(C660:C667)</f>
        <v>1073.7599999999998</v>
      </c>
      <c r="D659" s="20">
        <f t="shared" ref="D659:F659" si="95">SUM(D660:D667)</f>
        <v>125.59000000000002</v>
      </c>
      <c r="E659" s="20">
        <f t="shared" si="95"/>
        <v>0</v>
      </c>
      <c r="F659" s="21">
        <f t="shared" si="95"/>
        <v>7277.6550000000016</v>
      </c>
    </row>
    <row r="660" spans="1:6" ht="15" customHeight="1" x14ac:dyDescent="0.2">
      <c r="A660" s="13" t="s">
        <v>664</v>
      </c>
      <c r="B660" s="30">
        <v>267</v>
      </c>
      <c r="C660" s="23">
        <v>215.27999999999997</v>
      </c>
      <c r="D660" s="23">
        <v>12.160000000000007</v>
      </c>
      <c r="E660" s="23">
        <v>0</v>
      </c>
      <c r="F660" s="24">
        <v>1272.8300000000002</v>
      </c>
    </row>
    <row r="661" spans="1:6" ht="15" customHeight="1" x14ac:dyDescent="0.2">
      <c r="A661" s="13" t="s">
        <v>547</v>
      </c>
      <c r="B661" s="30">
        <v>20</v>
      </c>
      <c r="C661" s="23">
        <v>16.599999999999998</v>
      </c>
      <c r="D661" s="23">
        <v>0.79999999999999982</v>
      </c>
      <c r="E661" s="23">
        <v>0</v>
      </c>
      <c r="F661" s="24">
        <v>221.00000000000006</v>
      </c>
    </row>
    <row r="662" spans="1:6" ht="15" customHeight="1" x14ac:dyDescent="0.2">
      <c r="A662" s="13" t="s">
        <v>548</v>
      </c>
      <c r="B662" s="30">
        <v>225</v>
      </c>
      <c r="C662" s="23">
        <v>113.84000000000003</v>
      </c>
      <c r="D662" s="23">
        <v>9.9400000000000013</v>
      </c>
      <c r="E662" s="23">
        <v>0</v>
      </c>
      <c r="F662" s="24">
        <v>1190.99</v>
      </c>
    </row>
    <row r="663" spans="1:6" ht="15" customHeight="1" x14ac:dyDescent="0.2">
      <c r="A663" s="13" t="s">
        <v>549</v>
      </c>
      <c r="B663" s="30">
        <v>206</v>
      </c>
      <c r="C663" s="23">
        <v>230.78000000000003</v>
      </c>
      <c r="D663" s="23">
        <v>32.880000000000003</v>
      </c>
      <c r="E663" s="23">
        <v>0</v>
      </c>
      <c r="F663" s="24">
        <v>1156.7400000000007</v>
      </c>
    </row>
    <row r="664" spans="1:6" ht="15" customHeight="1" x14ac:dyDescent="0.2">
      <c r="A664" s="13" t="s">
        <v>550</v>
      </c>
      <c r="B664" s="30">
        <v>192</v>
      </c>
      <c r="C664" s="23">
        <v>220.56999999999996</v>
      </c>
      <c r="D664" s="23">
        <v>45.1</v>
      </c>
      <c r="E664" s="23">
        <v>0</v>
      </c>
      <c r="F664" s="24">
        <v>1582.8999999999999</v>
      </c>
    </row>
    <row r="665" spans="1:6" ht="15" customHeight="1" x14ac:dyDescent="0.2">
      <c r="A665" s="13" t="s">
        <v>551</v>
      </c>
      <c r="B665" s="30">
        <v>60</v>
      </c>
      <c r="C665" s="23">
        <v>43.400000000000006</v>
      </c>
      <c r="D665" s="23">
        <v>5.0800000000000018</v>
      </c>
      <c r="E665" s="23">
        <v>0</v>
      </c>
      <c r="F665" s="24">
        <v>376.75000000000006</v>
      </c>
    </row>
    <row r="666" spans="1:6" ht="15" customHeight="1" x14ac:dyDescent="0.2">
      <c r="A666" s="13" t="s">
        <v>552</v>
      </c>
      <c r="B666" s="30">
        <v>170</v>
      </c>
      <c r="C666" s="23">
        <v>122.10999999999991</v>
      </c>
      <c r="D666" s="23">
        <v>9.4500000000000046</v>
      </c>
      <c r="E666" s="23">
        <v>0</v>
      </c>
      <c r="F666" s="24">
        <v>830.12500000000023</v>
      </c>
    </row>
    <row r="667" spans="1:6" ht="15" customHeight="1" x14ac:dyDescent="0.2">
      <c r="A667" s="13" t="s">
        <v>553</v>
      </c>
      <c r="B667" s="30">
        <v>148</v>
      </c>
      <c r="C667" s="23">
        <v>111.18000000000004</v>
      </c>
      <c r="D667" s="23">
        <v>10.179999999999998</v>
      </c>
      <c r="E667" s="23">
        <v>0</v>
      </c>
      <c r="F667" s="24">
        <v>646.32000000000073</v>
      </c>
    </row>
    <row r="668" spans="1:6" s="6" customFormat="1" ht="15" customHeight="1" x14ac:dyDescent="0.2">
      <c r="A668" s="13" t="s">
        <v>554</v>
      </c>
      <c r="B668" s="29">
        <f>SUM(B669:B684)</f>
        <v>3038</v>
      </c>
      <c r="C668" s="20">
        <f>SUM(C669:C684)</f>
        <v>1492.2363999999995</v>
      </c>
      <c r="D668" s="20">
        <f t="shared" ref="D668:F668" si="96">SUM(D669:D684)</f>
        <v>159.49200000000002</v>
      </c>
      <c r="E668" s="20">
        <f t="shared" si="96"/>
        <v>0</v>
      </c>
      <c r="F668" s="21">
        <f t="shared" si="96"/>
        <v>14372.668000000003</v>
      </c>
    </row>
    <row r="669" spans="1:6" ht="15" customHeight="1" x14ac:dyDescent="0.2">
      <c r="A669" s="13" t="s">
        <v>665</v>
      </c>
      <c r="B669" s="30">
        <v>279</v>
      </c>
      <c r="C669" s="23">
        <v>122.90000000000005</v>
      </c>
      <c r="D669" s="23">
        <v>10.559999999999988</v>
      </c>
      <c r="E669" s="23">
        <v>0</v>
      </c>
      <c r="F669" s="24">
        <v>1229.6700000000003</v>
      </c>
    </row>
    <row r="670" spans="1:6" ht="15" customHeight="1" x14ac:dyDescent="0.2">
      <c r="A670" s="13" t="s">
        <v>555</v>
      </c>
      <c r="B670" s="30">
        <v>98</v>
      </c>
      <c r="C670" s="23">
        <v>45.459999999999994</v>
      </c>
      <c r="D670" s="23">
        <v>10.240000000000002</v>
      </c>
      <c r="E670" s="23">
        <v>0</v>
      </c>
      <c r="F670" s="24">
        <v>448.51650000000006</v>
      </c>
    </row>
    <row r="671" spans="1:6" ht="15" customHeight="1" x14ac:dyDescent="0.2">
      <c r="A671" s="13" t="s">
        <v>556</v>
      </c>
      <c r="B671" s="30">
        <v>108</v>
      </c>
      <c r="C671" s="23">
        <v>42.279999999999973</v>
      </c>
      <c r="D671" s="23">
        <v>2.2800000000000007</v>
      </c>
      <c r="E671" s="23">
        <v>0</v>
      </c>
      <c r="F671" s="24">
        <v>815.8599999999999</v>
      </c>
    </row>
    <row r="672" spans="1:6" ht="15" customHeight="1" x14ac:dyDescent="0.2">
      <c r="A672" s="13" t="s">
        <v>557</v>
      </c>
      <c r="B672" s="30">
        <v>246</v>
      </c>
      <c r="C672" s="23">
        <v>112.21000000000002</v>
      </c>
      <c r="D672" s="23">
        <v>4.6000000000000014</v>
      </c>
      <c r="E672" s="23">
        <v>0</v>
      </c>
      <c r="F672" s="24">
        <v>981.73799999999972</v>
      </c>
    </row>
    <row r="673" spans="1:6" ht="15" customHeight="1" x14ac:dyDescent="0.2">
      <c r="A673" s="13" t="s">
        <v>558</v>
      </c>
      <c r="B673" s="30">
        <v>334</v>
      </c>
      <c r="C673" s="23">
        <v>235.31999999999996</v>
      </c>
      <c r="D673" s="23">
        <v>37.520000000000003</v>
      </c>
      <c r="E673" s="23">
        <v>0</v>
      </c>
      <c r="F673" s="24">
        <v>1871.99</v>
      </c>
    </row>
    <row r="674" spans="1:6" ht="15" customHeight="1" x14ac:dyDescent="0.2">
      <c r="A674" s="13" t="s">
        <v>559</v>
      </c>
      <c r="B674" s="30">
        <v>69</v>
      </c>
      <c r="C674" s="23">
        <v>36.24</v>
      </c>
      <c r="D674" s="23">
        <v>2.04</v>
      </c>
      <c r="E674" s="23">
        <v>0</v>
      </c>
      <c r="F674" s="24">
        <v>194.17000000000004</v>
      </c>
    </row>
    <row r="675" spans="1:6" ht="15" customHeight="1" x14ac:dyDescent="0.2">
      <c r="A675" s="13" t="s">
        <v>560</v>
      </c>
      <c r="B675" s="30">
        <v>262</v>
      </c>
      <c r="C675" s="23">
        <v>182.41999999999993</v>
      </c>
      <c r="D675" s="23">
        <v>10.299999999999997</v>
      </c>
      <c r="E675" s="23">
        <v>0</v>
      </c>
      <c r="F675" s="24">
        <v>1133.8400000000008</v>
      </c>
    </row>
    <row r="676" spans="1:6" ht="15" customHeight="1" x14ac:dyDescent="0.2">
      <c r="A676" s="13" t="s">
        <v>561</v>
      </c>
      <c r="B676" s="30">
        <v>223</v>
      </c>
      <c r="C676" s="23">
        <v>74.099999999999952</v>
      </c>
      <c r="D676" s="23">
        <v>6.4399999999999995</v>
      </c>
      <c r="E676" s="23">
        <v>0</v>
      </c>
      <c r="F676" s="24">
        <v>870.75</v>
      </c>
    </row>
    <row r="677" spans="1:6" ht="15" customHeight="1" x14ac:dyDescent="0.2">
      <c r="A677" s="13" t="s">
        <v>562</v>
      </c>
      <c r="B677" s="30">
        <v>184</v>
      </c>
      <c r="C677" s="23">
        <v>98.350000000000051</v>
      </c>
      <c r="D677" s="23">
        <v>8.1220000000000052</v>
      </c>
      <c r="E677" s="23">
        <v>0</v>
      </c>
      <c r="F677" s="24">
        <v>1041.3035000000009</v>
      </c>
    </row>
    <row r="678" spans="1:6" ht="15" customHeight="1" x14ac:dyDescent="0.2">
      <c r="A678" s="13" t="s">
        <v>563</v>
      </c>
      <c r="B678" s="30">
        <v>196</v>
      </c>
      <c r="C678" s="23">
        <v>60.010000000000005</v>
      </c>
      <c r="D678" s="23">
        <v>1.7600000000000005</v>
      </c>
      <c r="E678" s="23">
        <v>0</v>
      </c>
      <c r="F678" s="24">
        <v>760.33</v>
      </c>
    </row>
    <row r="679" spans="1:6" ht="15" customHeight="1" x14ac:dyDescent="0.2">
      <c r="A679" s="13" t="s">
        <v>564</v>
      </c>
      <c r="B679" s="30">
        <v>316</v>
      </c>
      <c r="C679" s="23">
        <v>122.23639999999999</v>
      </c>
      <c r="D679" s="23">
        <v>14.440000000000014</v>
      </c>
      <c r="E679" s="23">
        <v>0</v>
      </c>
      <c r="F679" s="24">
        <v>1519.6200000000008</v>
      </c>
    </row>
    <row r="680" spans="1:6" ht="15" customHeight="1" x14ac:dyDescent="0.2">
      <c r="A680" s="13" t="s">
        <v>565</v>
      </c>
      <c r="B680" s="30">
        <v>126</v>
      </c>
      <c r="C680" s="23">
        <v>67.28</v>
      </c>
      <c r="D680" s="23">
        <v>15.889999999999995</v>
      </c>
      <c r="E680" s="23">
        <v>0</v>
      </c>
      <c r="F680" s="24">
        <v>639.77999999999975</v>
      </c>
    </row>
    <row r="681" spans="1:6" ht="15" customHeight="1" x14ac:dyDescent="0.2">
      <c r="A681" s="13" t="s">
        <v>566</v>
      </c>
      <c r="B681" s="30">
        <v>157</v>
      </c>
      <c r="C681" s="23">
        <v>72.25</v>
      </c>
      <c r="D681" s="23">
        <v>7.8400000000000007</v>
      </c>
      <c r="E681" s="23">
        <v>0</v>
      </c>
      <c r="F681" s="24">
        <v>738.22</v>
      </c>
    </row>
    <row r="682" spans="1:6" ht="15" customHeight="1" x14ac:dyDescent="0.2">
      <c r="A682" s="13" t="s">
        <v>567</v>
      </c>
      <c r="B682" s="30">
        <v>158</v>
      </c>
      <c r="C682" s="23">
        <v>71.500000000000014</v>
      </c>
      <c r="D682" s="23">
        <v>15.760000000000003</v>
      </c>
      <c r="E682" s="23">
        <v>0</v>
      </c>
      <c r="F682" s="24">
        <v>626.14999999999975</v>
      </c>
    </row>
    <row r="683" spans="1:6" ht="15" customHeight="1" x14ac:dyDescent="0.2">
      <c r="A683" s="13" t="s">
        <v>568</v>
      </c>
      <c r="B683" s="30">
        <v>75</v>
      </c>
      <c r="C683" s="23">
        <v>39.56</v>
      </c>
      <c r="D683" s="23">
        <v>5.8400000000000034</v>
      </c>
      <c r="E683" s="23">
        <v>0</v>
      </c>
      <c r="F683" s="24">
        <v>341.13000000000011</v>
      </c>
    </row>
    <row r="684" spans="1:6" ht="15" customHeight="1" x14ac:dyDescent="0.2">
      <c r="A684" s="13" t="s">
        <v>569</v>
      </c>
      <c r="B684" s="30">
        <v>207</v>
      </c>
      <c r="C684" s="23">
        <v>110.11999999999989</v>
      </c>
      <c r="D684" s="23">
        <v>5.860000000000003</v>
      </c>
      <c r="E684" s="23">
        <v>0</v>
      </c>
      <c r="F684" s="24">
        <v>1159.5999999999999</v>
      </c>
    </row>
    <row r="685" spans="1:6" s="6" customFormat="1" ht="15" customHeight="1" x14ac:dyDescent="0.2">
      <c r="A685" s="13" t="s">
        <v>570</v>
      </c>
      <c r="B685" s="29">
        <f>SUM(B686:B690)</f>
        <v>647</v>
      </c>
      <c r="C685" s="20">
        <f>SUM(C686:C690)</f>
        <v>429.03999999999979</v>
      </c>
      <c r="D685" s="20">
        <f t="shared" ref="D685:F685" si="97">SUM(D686:D690)</f>
        <v>89.91</v>
      </c>
      <c r="E685" s="20">
        <f t="shared" si="97"/>
        <v>0</v>
      </c>
      <c r="F685" s="21">
        <f t="shared" si="97"/>
        <v>2949.8999999999992</v>
      </c>
    </row>
    <row r="686" spans="1:6" ht="15" customHeight="1" x14ac:dyDescent="0.2">
      <c r="A686" s="13" t="s">
        <v>666</v>
      </c>
      <c r="B686" s="30">
        <v>175</v>
      </c>
      <c r="C686" s="23">
        <v>130.69999999999993</v>
      </c>
      <c r="D686" s="23">
        <v>28.960000000000008</v>
      </c>
      <c r="E686" s="23">
        <v>0</v>
      </c>
      <c r="F686" s="24">
        <v>1197.4699999999998</v>
      </c>
    </row>
    <row r="687" spans="1:6" ht="15" customHeight="1" x14ac:dyDescent="0.2">
      <c r="A687" s="13" t="s">
        <v>571</v>
      </c>
      <c r="B687" s="30">
        <v>189</v>
      </c>
      <c r="C687" s="23">
        <v>121.87999999999992</v>
      </c>
      <c r="D687" s="23">
        <v>25.379999999999988</v>
      </c>
      <c r="E687" s="23">
        <v>0</v>
      </c>
      <c r="F687" s="24">
        <v>570.87999999999977</v>
      </c>
    </row>
    <row r="688" spans="1:6" ht="15" customHeight="1" x14ac:dyDescent="0.2">
      <c r="A688" s="13" t="s">
        <v>572</v>
      </c>
      <c r="B688" s="30">
        <v>52</v>
      </c>
      <c r="C688" s="23">
        <v>54.59999999999998</v>
      </c>
      <c r="D688" s="23">
        <v>11.409999999999997</v>
      </c>
      <c r="E688" s="23">
        <v>0</v>
      </c>
      <c r="F688" s="24">
        <v>277.18</v>
      </c>
    </row>
    <row r="689" spans="1:6" ht="15" customHeight="1" x14ac:dyDescent="0.2">
      <c r="A689" s="13" t="s">
        <v>573</v>
      </c>
      <c r="B689" s="30">
        <v>110</v>
      </c>
      <c r="C689" s="23">
        <v>54.159999999999989</v>
      </c>
      <c r="D689" s="23">
        <v>9.5799999999999965</v>
      </c>
      <c r="E689" s="23">
        <v>0</v>
      </c>
      <c r="F689" s="24">
        <v>337.59000000000003</v>
      </c>
    </row>
    <row r="690" spans="1:6" ht="15" customHeight="1" x14ac:dyDescent="0.2">
      <c r="A690" s="13" t="s">
        <v>574</v>
      </c>
      <c r="B690" s="30">
        <v>121</v>
      </c>
      <c r="C690" s="23">
        <v>67.699999999999989</v>
      </c>
      <c r="D690" s="23">
        <v>14.580000000000002</v>
      </c>
      <c r="E690" s="23">
        <v>0</v>
      </c>
      <c r="F690" s="24">
        <v>566.77999999999986</v>
      </c>
    </row>
    <row r="691" spans="1:6" s="6" customFormat="1" ht="15" customHeight="1" x14ac:dyDescent="0.2">
      <c r="A691" s="13" t="s">
        <v>575</v>
      </c>
      <c r="B691" s="29">
        <f>SUM(B692:B702)</f>
        <v>1307</v>
      </c>
      <c r="C691" s="20">
        <f>SUM(C692:C702)</f>
        <v>659.12400000000002</v>
      </c>
      <c r="D691" s="20">
        <f t="shared" ref="D691:F691" si="98">SUM(D692:D702)</f>
        <v>85.900040000000018</v>
      </c>
      <c r="E691" s="20">
        <f t="shared" si="98"/>
        <v>0</v>
      </c>
      <c r="F691" s="21">
        <f t="shared" si="98"/>
        <v>7830.0549999999985</v>
      </c>
    </row>
    <row r="692" spans="1:6" ht="15" customHeight="1" x14ac:dyDescent="0.2">
      <c r="A692" s="13" t="s">
        <v>667</v>
      </c>
      <c r="B692" s="30">
        <v>104</v>
      </c>
      <c r="C692" s="23">
        <v>41.699999999999996</v>
      </c>
      <c r="D692" s="23">
        <v>9.6100000000000012</v>
      </c>
      <c r="E692" s="23">
        <v>0</v>
      </c>
      <c r="F692" s="24">
        <v>313.80000000000013</v>
      </c>
    </row>
    <row r="693" spans="1:6" ht="15" customHeight="1" x14ac:dyDescent="0.2">
      <c r="A693" s="13" t="s">
        <v>576</v>
      </c>
      <c r="B693" s="30">
        <v>125</v>
      </c>
      <c r="C693" s="23">
        <v>35.824000000000005</v>
      </c>
      <c r="D693" s="23">
        <v>4.4700400000000027</v>
      </c>
      <c r="E693" s="23">
        <v>0</v>
      </c>
      <c r="F693" s="24">
        <v>265.45</v>
      </c>
    </row>
    <row r="694" spans="1:6" ht="15" customHeight="1" x14ac:dyDescent="0.2">
      <c r="A694" s="13" t="s">
        <v>577</v>
      </c>
      <c r="B694" s="30">
        <v>79</v>
      </c>
      <c r="C694" s="23">
        <v>32.76</v>
      </c>
      <c r="D694" s="23">
        <v>3.7400000000000007</v>
      </c>
      <c r="E694" s="23">
        <v>0</v>
      </c>
      <c r="F694" s="24">
        <v>356.28999999999996</v>
      </c>
    </row>
    <row r="695" spans="1:6" ht="15" customHeight="1" x14ac:dyDescent="0.2">
      <c r="A695" s="13" t="s">
        <v>578</v>
      </c>
      <c r="B695" s="30">
        <v>200</v>
      </c>
      <c r="C695" s="23">
        <v>114.46000000000006</v>
      </c>
      <c r="D695" s="23">
        <v>21.440000000000008</v>
      </c>
      <c r="E695" s="23">
        <v>0</v>
      </c>
      <c r="F695" s="24">
        <v>1347.6400000000003</v>
      </c>
    </row>
    <row r="696" spans="1:6" ht="15" customHeight="1" x14ac:dyDescent="0.2">
      <c r="A696" s="13" t="s">
        <v>579</v>
      </c>
      <c r="B696" s="30">
        <v>152</v>
      </c>
      <c r="C696" s="23">
        <v>90.92</v>
      </c>
      <c r="D696" s="23">
        <v>6.8199999999999976</v>
      </c>
      <c r="E696" s="23">
        <v>0</v>
      </c>
      <c r="F696" s="24">
        <v>1211.6999999999994</v>
      </c>
    </row>
    <row r="697" spans="1:6" ht="15" customHeight="1" x14ac:dyDescent="0.2">
      <c r="A697" s="13" t="s">
        <v>580</v>
      </c>
      <c r="B697" s="30">
        <v>183</v>
      </c>
      <c r="C697" s="23">
        <v>114.80000000000003</v>
      </c>
      <c r="D697" s="23">
        <v>29.800000000000008</v>
      </c>
      <c r="E697" s="23">
        <v>0</v>
      </c>
      <c r="F697" s="24">
        <v>966.7</v>
      </c>
    </row>
    <row r="698" spans="1:6" ht="15" customHeight="1" x14ac:dyDescent="0.2">
      <c r="A698" s="13" t="s">
        <v>581</v>
      </c>
      <c r="B698" s="30">
        <v>15</v>
      </c>
      <c r="C698" s="23">
        <v>7.8200000000000012</v>
      </c>
      <c r="D698" s="23">
        <v>0.44000000000000006</v>
      </c>
      <c r="E698" s="23">
        <v>0</v>
      </c>
      <c r="F698" s="24">
        <v>109.19999999999999</v>
      </c>
    </row>
    <row r="699" spans="1:6" ht="15" customHeight="1" x14ac:dyDescent="0.2">
      <c r="A699" s="13" t="s">
        <v>440</v>
      </c>
      <c r="B699" s="30">
        <v>21</v>
      </c>
      <c r="C699" s="23">
        <v>4.5999999999999996</v>
      </c>
      <c r="D699" s="23">
        <v>0.72000000000000008</v>
      </c>
      <c r="E699" s="23">
        <v>0</v>
      </c>
      <c r="F699" s="24">
        <v>46.360000000000007</v>
      </c>
    </row>
    <row r="700" spans="1:6" ht="15" customHeight="1" x14ac:dyDescent="0.2">
      <c r="A700" s="13" t="s">
        <v>582</v>
      </c>
      <c r="B700" s="30">
        <v>141</v>
      </c>
      <c r="C700" s="23">
        <v>83.800000000000026</v>
      </c>
      <c r="D700" s="23">
        <v>2.1999999999999984</v>
      </c>
      <c r="E700" s="23">
        <v>0</v>
      </c>
      <c r="F700" s="24">
        <v>1123.58</v>
      </c>
    </row>
    <row r="701" spans="1:6" ht="15" customHeight="1" x14ac:dyDescent="0.2">
      <c r="A701" s="13" t="s">
        <v>583</v>
      </c>
      <c r="B701" s="30">
        <v>223</v>
      </c>
      <c r="C701" s="23">
        <v>105.64</v>
      </c>
      <c r="D701" s="23">
        <v>2.4999999999999991</v>
      </c>
      <c r="E701" s="23">
        <v>0</v>
      </c>
      <c r="F701" s="24">
        <v>1772.9749999999992</v>
      </c>
    </row>
    <row r="702" spans="1:6" ht="15" customHeight="1" x14ac:dyDescent="0.2">
      <c r="A702" s="13" t="s">
        <v>670</v>
      </c>
      <c r="B702" s="30">
        <v>64</v>
      </c>
      <c r="C702" s="23">
        <v>26.800000000000004</v>
      </c>
      <c r="D702" s="23">
        <v>4.1599999999999993</v>
      </c>
      <c r="E702" s="23">
        <v>0</v>
      </c>
      <c r="F702" s="24">
        <v>316.35999999999996</v>
      </c>
    </row>
    <row r="703" spans="1:6" s="6" customFormat="1" ht="15" customHeight="1" x14ac:dyDescent="0.2">
      <c r="A703" s="13" t="s">
        <v>584</v>
      </c>
      <c r="B703" s="29">
        <f>SUM(B704:B709)</f>
        <v>635</v>
      </c>
      <c r="C703" s="20">
        <f>SUM(C704:C709)</f>
        <v>817.10600000000022</v>
      </c>
      <c r="D703" s="20">
        <f t="shared" ref="D703:F703" si="99">SUM(D704:D709)</f>
        <v>159.53549999999998</v>
      </c>
      <c r="E703" s="20">
        <f t="shared" si="99"/>
        <v>0</v>
      </c>
      <c r="F703" s="21">
        <f t="shared" si="99"/>
        <v>14382.07</v>
      </c>
    </row>
    <row r="704" spans="1:6" ht="15" customHeight="1" x14ac:dyDescent="0.2">
      <c r="A704" s="13" t="s">
        <v>668</v>
      </c>
      <c r="B704" s="30">
        <v>96</v>
      </c>
      <c r="C704" s="23">
        <v>139.50600000000006</v>
      </c>
      <c r="D704" s="23">
        <v>14.450000000000005</v>
      </c>
      <c r="E704" s="23">
        <v>0</v>
      </c>
      <c r="F704" s="24">
        <v>2737.2099999999996</v>
      </c>
    </row>
    <row r="705" spans="1:6" ht="15" customHeight="1" x14ac:dyDescent="0.2">
      <c r="A705" s="13" t="s">
        <v>585</v>
      </c>
      <c r="B705" s="30">
        <v>157</v>
      </c>
      <c r="C705" s="23">
        <v>218.0800000000001</v>
      </c>
      <c r="D705" s="23">
        <v>62.019999999999982</v>
      </c>
      <c r="E705" s="23">
        <v>0</v>
      </c>
      <c r="F705" s="24">
        <v>3219.3500000000004</v>
      </c>
    </row>
    <row r="706" spans="1:6" ht="15" customHeight="1" x14ac:dyDescent="0.2">
      <c r="A706" s="13" t="s">
        <v>586</v>
      </c>
      <c r="B706" s="30">
        <v>80</v>
      </c>
      <c r="C706" s="23">
        <v>89.979999999999947</v>
      </c>
      <c r="D706" s="23">
        <v>20.44550000000001</v>
      </c>
      <c r="E706" s="23">
        <v>0</v>
      </c>
      <c r="F706" s="24">
        <v>1550.6600000000008</v>
      </c>
    </row>
    <row r="707" spans="1:6" ht="15" customHeight="1" x14ac:dyDescent="0.2">
      <c r="A707" s="13" t="s">
        <v>587</v>
      </c>
      <c r="B707" s="30">
        <v>38</v>
      </c>
      <c r="C707" s="23">
        <v>28.46</v>
      </c>
      <c r="D707" s="23">
        <v>3.5200000000000009</v>
      </c>
      <c r="E707" s="23">
        <v>0</v>
      </c>
      <c r="F707" s="24">
        <v>523.29</v>
      </c>
    </row>
    <row r="708" spans="1:6" ht="15" customHeight="1" x14ac:dyDescent="0.2">
      <c r="A708" s="13" t="s">
        <v>588</v>
      </c>
      <c r="B708" s="30">
        <v>221</v>
      </c>
      <c r="C708" s="23">
        <v>231.58000000000013</v>
      </c>
      <c r="D708" s="23">
        <v>35.46</v>
      </c>
      <c r="E708" s="23">
        <v>0</v>
      </c>
      <c r="F708" s="24">
        <v>3681.5599999999995</v>
      </c>
    </row>
    <row r="709" spans="1:6" ht="15" customHeight="1" x14ac:dyDescent="0.2">
      <c r="A709" s="13" t="s">
        <v>589</v>
      </c>
      <c r="B709" s="30">
        <v>43</v>
      </c>
      <c r="C709" s="23">
        <v>109.50000000000003</v>
      </c>
      <c r="D709" s="23">
        <v>23.639999999999997</v>
      </c>
      <c r="E709" s="23">
        <v>0</v>
      </c>
      <c r="F709" s="24">
        <v>2669.9999999999991</v>
      </c>
    </row>
    <row r="710" spans="1:6" s="6" customFormat="1" ht="15" customHeight="1" x14ac:dyDescent="0.2">
      <c r="A710" s="13" t="s">
        <v>590</v>
      </c>
      <c r="B710" s="29">
        <f>SUM(B711:B714)</f>
        <v>185</v>
      </c>
      <c r="C710" s="20">
        <f>SUM(C711:C714)</f>
        <v>222.89000000000001</v>
      </c>
      <c r="D710" s="20">
        <f t="shared" ref="D710" si="100">SUM(D711:D714)</f>
        <v>22.330400000000001</v>
      </c>
      <c r="E710" s="20">
        <f>SUM(E711:E714)</f>
        <v>40.000000000000014</v>
      </c>
      <c r="F710" s="21">
        <f>SUM(F711:F714)</f>
        <v>3362.7200000000003</v>
      </c>
    </row>
    <row r="711" spans="1:6" ht="15" customHeight="1" x14ac:dyDescent="0.2">
      <c r="A711" s="13" t="s">
        <v>591</v>
      </c>
      <c r="B711" s="30">
        <v>42</v>
      </c>
      <c r="C711" s="23">
        <v>85.64</v>
      </c>
      <c r="D711" s="23">
        <v>2.73</v>
      </c>
      <c r="E711" s="23">
        <v>40.000000000000014</v>
      </c>
      <c r="F711" s="24">
        <v>833.05999999999983</v>
      </c>
    </row>
    <row r="712" spans="1:6" ht="15" customHeight="1" x14ac:dyDescent="0.2">
      <c r="A712" s="13" t="s">
        <v>592</v>
      </c>
      <c r="B712" s="30">
        <v>101</v>
      </c>
      <c r="C712" s="23">
        <v>92.710000000000008</v>
      </c>
      <c r="D712" s="23">
        <v>15.470400000000001</v>
      </c>
      <c r="E712" s="23">
        <v>0</v>
      </c>
      <c r="F712" s="24">
        <v>1722.6</v>
      </c>
    </row>
    <row r="713" spans="1:6" ht="15" customHeight="1" x14ac:dyDescent="0.2">
      <c r="A713" s="13" t="s">
        <v>593</v>
      </c>
      <c r="B713" s="30">
        <v>10</v>
      </c>
      <c r="C713" s="23">
        <v>12.82</v>
      </c>
      <c r="D713" s="23">
        <v>1.3399999999999999</v>
      </c>
      <c r="E713" s="23">
        <v>0</v>
      </c>
      <c r="F713" s="24">
        <v>350.79999999999995</v>
      </c>
    </row>
    <row r="714" spans="1:6" ht="15" customHeight="1" x14ac:dyDescent="0.2">
      <c r="A714" s="13" t="s">
        <v>88</v>
      </c>
      <c r="B714" s="30">
        <v>32</v>
      </c>
      <c r="C714" s="23">
        <v>31.720000000000002</v>
      </c>
      <c r="D714" s="23">
        <v>2.79</v>
      </c>
      <c r="E714" s="23">
        <v>0</v>
      </c>
      <c r="F714" s="24">
        <v>456.26</v>
      </c>
    </row>
    <row r="715" spans="1:6" s="6" customFormat="1" ht="15" customHeight="1" x14ac:dyDescent="0.2">
      <c r="A715" s="13" t="s">
        <v>594</v>
      </c>
      <c r="B715" s="29">
        <f>SUM(B716:B720)</f>
        <v>487</v>
      </c>
      <c r="C715" s="20">
        <f>SUM(C716:C720)</f>
        <v>683.81400000000008</v>
      </c>
      <c r="D715" s="20">
        <f t="shared" ref="D715:F715" si="101">SUM(D716:D720)</f>
        <v>114.99279999999997</v>
      </c>
      <c r="E715" s="20">
        <f>SUM(E716:E720)</f>
        <v>0</v>
      </c>
      <c r="F715" s="21">
        <f t="shared" si="101"/>
        <v>13753.710000000001</v>
      </c>
    </row>
    <row r="716" spans="1:6" ht="15" customHeight="1" x14ac:dyDescent="0.2">
      <c r="A716" s="13" t="s">
        <v>595</v>
      </c>
      <c r="B716" s="30">
        <v>142</v>
      </c>
      <c r="C716" s="23">
        <v>192.13000000000011</v>
      </c>
      <c r="D716" s="23">
        <v>37.090399999999988</v>
      </c>
      <c r="E716" s="23">
        <v>0</v>
      </c>
      <c r="F716" s="24">
        <v>3161.1000000000013</v>
      </c>
    </row>
    <row r="717" spans="1:6" ht="15" customHeight="1" x14ac:dyDescent="0.2">
      <c r="A717" s="13" t="s">
        <v>596</v>
      </c>
      <c r="B717" s="30">
        <v>104</v>
      </c>
      <c r="C717" s="23">
        <v>100.054</v>
      </c>
      <c r="D717" s="23">
        <v>12.992400000000004</v>
      </c>
      <c r="E717" s="23">
        <v>0</v>
      </c>
      <c r="F717" s="24">
        <v>1179.9399999999998</v>
      </c>
    </row>
    <row r="718" spans="1:6" ht="15" customHeight="1" x14ac:dyDescent="0.2">
      <c r="A718" s="13" t="s">
        <v>597</v>
      </c>
      <c r="B718" s="30">
        <v>86</v>
      </c>
      <c r="C718" s="23">
        <v>123.63999999999997</v>
      </c>
      <c r="D718" s="23">
        <v>6.1400000000000006</v>
      </c>
      <c r="E718" s="23">
        <v>0</v>
      </c>
      <c r="F718" s="24">
        <v>4736.3500000000004</v>
      </c>
    </row>
    <row r="719" spans="1:6" ht="15" customHeight="1" x14ac:dyDescent="0.2">
      <c r="A719" s="13" t="s">
        <v>598</v>
      </c>
      <c r="B719" s="30">
        <v>75</v>
      </c>
      <c r="C719" s="23">
        <v>130.85</v>
      </c>
      <c r="D719" s="23">
        <v>51.659999999999975</v>
      </c>
      <c r="E719" s="23">
        <v>0</v>
      </c>
      <c r="F719" s="24">
        <v>1244.4000000000001</v>
      </c>
    </row>
    <row r="720" spans="1:6" ht="15" customHeight="1" x14ac:dyDescent="0.2">
      <c r="A720" s="13" t="s">
        <v>599</v>
      </c>
      <c r="B720" s="30">
        <v>80</v>
      </c>
      <c r="C720" s="23">
        <v>137.14000000000004</v>
      </c>
      <c r="D720" s="23">
        <v>7.1099999999999985</v>
      </c>
      <c r="E720" s="23">
        <v>0</v>
      </c>
      <c r="F720" s="24">
        <v>3431.9199999999996</v>
      </c>
    </row>
    <row r="721" spans="1:6" ht="15" customHeight="1" x14ac:dyDescent="0.2">
      <c r="A721" s="13" t="s">
        <v>671</v>
      </c>
      <c r="B721" s="29">
        <f>SUM(B722:B726)</f>
        <v>592</v>
      </c>
      <c r="C721" s="20">
        <f>SUM(C722:C726)</f>
        <v>631.26400000000012</v>
      </c>
      <c r="D721" s="20">
        <f>SUM(D722:D726)</f>
        <v>136.95400000000001</v>
      </c>
      <c r="E721" s="20">
        <f>SUM(E722:E726)</f>
        <v>0</v>
      </c>
      <c r="F721" s="21">
        <f t="shared" ref="F721" si="102">SUM(F722:F726)</f>
        <v>7673.53</v>
      </c>
    </row>
    <row r="722" spans="1:6" ht="15" customHeight="1" x14ac:dyDescent="0.2">
      <c r="A722" s="13" t="s">
        <v>683</v>
      </c>
      <c r="B722" s="30">
        <v>160</v>
      </c>
      <c r="C722" s="23">
        <v>224.3900000000001</v>
      </c>
      <c r="D722" s="23">
        <v>60.389999999999993</v>
      </c>
      <c r="E722" s="23">
        <v>0</v>
      </c>
      <c r="F722" s="24">
        <v>2600.6099999999997</v>
      </c>
    </row>
    <row r="723" spans="1:6" ht="15" customHeight="1" x14ac:dyDescent="0.2">
      <c r="A723" s="13" t="s">
        <v>672</v>
      </c>
      <c r="B723" s="30">
        <v>121</v>
      </c>
      <c r="C723" s="23">
        <v>81.140000000000029</v>
      </c>
      <c r="D723" s="23">
        <v>21.069999999999997</v>
      </c>
      <c r="E723" s="23">
        <v>0</v>
      </c>
      <c r="F723" s="24">
        <v>503.10999999999996</v>
      </c>
    </row>
    <row r="724" spans="1:6" ht="15" customHeight="1" x14ac:dyDescent="0.2">
      <c r="A724" s="13" t="s">
        <v>673</v>
      </c>
      <c r="B724" s="30">
        <v>43</v>
      </c>
      <c r="C724" s="23">
        <v>67.600000000000009</v>
      </c>
      <c r="D724" s="23">
        <v>1.6000000000000003</v>
      </c>
      <c r="E724" s="23">
        <v>0</v>
      </c>
      <c r="F724" s="24">
        <v>1352.1</v>
      </c>
    </row>
    <row r="725" spans="1:6" ht="15" customHeight="1" x14ac:dyDescent="0.2">
      <c r="A725" s="13" t="s">
        <v>674</v>
      </c>
      <c r="B725" s="30">
        <v>110</v>
      </c>
      <c r="C725" s="23">
        <v>131.73399999999992</v>
      </c>
      <c r="D725" s="23">
        <v>20.713999999999999</v>
      </c>
      <c r="E725" s="23">
        <v>0</v>
      </c>
      <c r="F725" s="24">
        <v>1633.2500000000005</v>
      </c>
    </row>
    <row r="726" spans="1:6" ht="15" customHeight="1" x14ac:dyDescent="0.2">
      <c r="A726" s="14" t="s">
        <v>675</v>
      </c>
      <c r="B726" s="33">
        <v>158</v>
      </c>
      <c r="C726" s="26">
        <v>126.39999999999998</v>
      </c>
      <c r="D726" s="26">
        <v>33.180000000000007</v>
      </c>
      <c r="E726" s="26">
        <v>0</v>
      </c>
      <c r="F726" s="27">
        <v>1584.46</v>
      </c>
    </row>
    <row r="727" spans="1:6" s="15" customFormat="1" ht="18" customHeight="1" x14ac:dyDescent="0.2">
      <c r="A727" s="34" t="s">
        <v>684</v>
      </c>
      <c r="B727" s="34"/>
      <c r="C727" s="34"/>
      <c r="D727" s="34"/>
      <c r="E727" s="34"/>
      <c r="F727" s="34"/>
    </row>
    <row r="728" spans="1:6" ht="18" customHeight="1" x14ac:dyDescent="0.2">
      <c r="A728" s="16" t="s">
        <v>16</v>
      </c>
      <c r="B728" s="17"/>
      <c r="C728" s="17"/>
      <c r="D728" s="17"/>
      <c r="E728" s="17"/>
      <c r="F728" s="17"/>
    </row>
    <row r="729" spans="1:6" ht="18" customHeight="1" x14ac:dyDescent="0.2">
      <c r="A729" s="18" t="s">
        <v>680</v>
      </c>
    </row>
  </sheetData>
  <mergeCells count="6">
    <mergeCell ref="A727:F727"/>
    <mergeCell ref="A1:F1"/>
    <mergeCell ref="A2:A3"/>
    <mergeCell ref="B2:B3"/>
    <mergeCell ref="C2:E2"/>
    <mergeCell ref="F2:F3"/>
  </mergeCells>
  <printOptions horizontalCentered="1"/>
  <pageMargins left="0.74803149606299213" right="0.74803149606299213" top="0.98425196850393704" bottom="0.98425196850393704" header="0" footer="0"/>
  <pageSetup scale="80" orientation="portrait" r:id="rId1"/>
  <rowBreaks count="1" manualBreakCount="1">
    <brk id="43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</vt:lpstr>
      <vt:lpstr>'Cuadro 1'!Área_de_impresión</vt:lpstr>
      <vt:lpstr>'Cuadro 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ADALBERTO RODRIGUEZ</cp:lastModifiedBy>
  <cp:lastPrinted>2025-07-03T17:39:23Z</cp:lastPrinted>
  <dcterms:created xsi:type="dcterms:W3CDTF">2025-06-13T19:56:47Z</dcterms:created>
  <dcterms:modified xsi:type="dcterms:W3CDTF">2025-07-09T18:17:08Z</dcterms:modified>
</cp:coreProperties>
</file>